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lisburyanglicanorg.sharepoint.com/sites/Accountsteam/Shared Documents/Fairer Share/Fairer Share 2023 Calcs/"/>
    </mc:Choice>
  </mc:AlternateContent>
  <xr:revisionPtr revIDLastSave="2353" documentId="8_{553F9CE5-757B-4D93-BEDB-0D17F8673E6A}" xr6:coauthVersionLast="47" xr6:coauthVersionMax="47" xr10:uidLastSave="{E0544F8F-A526-4B40-8ED4-2237DDF5513F}"/>
  <bookViews>
    <workbookView xWindow="-28920" yWindow="-75" windowWidth="29040" windowHeight="15840" xr2:uid="{7F5CBDC9-3F4F-4270-969C-6C8FA3E845FF}"/>
  </bookViews>
  <sheets>
    <sheet name="Parish Form" sheetId="1" r:id="rId1"/>
    <sheet name="Count Form" sheetId="5" r:id="rId2"/>
    <sheet name="Submission Values" sheetId="4" r:id="rId3"/>
    <sheet name="Lookup" sheetId="6" state="hidden" r:id="rId4"/>
    <sheet name="Benefice" sheetId="3" state="hidden" r:id="rId5"/>
  </sheets>
  <definedNames>
    <definedName name="_xlnm._FilterDatabase" localSheetId="4" hidden="1">Benefice!$A$1:$B$20</definedName>
    <definedName name="_xlnm._FilterDatabase" localSheetId="3" hidden="1">Lookup!$A$1:$I$469</definedName>
    <definedName name="ALD">Benefice!$E$2:$E$4</definedName>
    <definedName name="BLA">Benefice!$E$5:$E$12</definedName>
    <definedName name="BRA">Benefice!$E$13:$E$22</definedName>
    <definedName name="CAL">Benefice!$E$23:$E$26</definedName>
    <definedName name="CHA">Benefice!$E$27:$E$31</definedName>
    <definedName name="Deanery">Benefice!$A$2:$A$20</definedName>
    <definedName name="DEV">Benefice!$E$32:$E$39</definedName>
    <definedName name="DOR">Benefice!$E$40:$E$46</definedName>
    <definedName name="HEY">Benefice!$E$47:$E$53</definedName>
    <definedName name="LYM">Benefice!$E$54:$E$58</definedName>
    <definedName name="MAR">Benefice!$E$59:$E$62</definedName>
    <definedName name="MIL">Benefice!$E$63:$E$70</definedName>
    <definedName name="PEW">Benefice!$E$71:$E$72</definedName>
    <definedName name="POO">Benefice!$E$73:$E$91</definedName>
    <definedName name="_xlnm.Print_Area" localSheetId="1">'Count Form'!$A$1:$F$13</definedName>
    <definedName name="_xlnm.Print_Area" localSheetId="0">'Parish Form'!$A$1:$F$43</definedName>
    <definedName name="_xlnm.Print_Titles" localSheetId="0">'Parish Form'!$3:$6</definedName>
    <definedName name="PUR">Benefice!$E$92:$E$95</definedName>
    <definedName name="SAL">Benefice!$E$96:$E$102</definedName>
    <definedName name="SHE">Benefice!$E$103:$E$106</definedName>
    <definedName name="STO">Benefice!$E$107:$E$112</definedName>
    <definedName name="WEY">Benefice!$E$113:$E$120</definedName>
    <definedName name="WIM">Benefice!$E$121:$E$131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I2" i="3" l="1"/>
  <c r="EH2" i="3"/>
  <c r="EG2" i="3"/>
  <c r="EF2" i="3"/>
  <c r="EE2" i="3"/>
  <c r="ED2" i="3"/>
  <c r="EC2" i="3"/>
  <c r="EB2" i="3"/>
  <c r="EA2" i="3"/>
  <c r="DZ2" i="3"/>
  <c r="DY2" i="3"/>
  <c r="DX2" i="3"/>
  <c r="DW2" i="3"/>
  <c r="DV2" i="3"/>
  <c r="DU2" i="3"/>
  <c r="DT2" i="3"/>
  <c r="DS2" i="3"/>
  <c r="DR2" i="3"/>
  <c r="DQ2" i="3"/>
  <c r="DP2" i="3"/>
  <c r="DO2" i="3"/>
  <c r="DN2" i="3"/>
  <c r="DM2" i="3"/>
  <c r="DL2" i="3"/>
  <c r="DK2" i="3"/>
  <c r="DJ2" i="3"/>
  <c r="DI2" i="3"/>
  <c r="DH2" i="3"/>
  <c r="DG2" i="3"/>
  <c r="DF2" i="3"/>
  <c r="DE2" i="3"/>
  <c r="DD2" i="3"/>
  <c r="DC2" i="3"/>
  <c r="DB2" i="3"/>
  <c r="DA2" i="3"/>
  <c r="CZ2" i="3"/>
  <c r="CY2" i="3"/>
  <c r="CX2" i="3"/>
  <c r="CW2" i="3"/>
  <c r="CV2" i="3"/>
  <c r="CU2" i="3"/>
  <c r="CT2" i="3"/>
  <c r="CS2" i="3"/>
  <c r="CR2" i="3"/>
  <c r="CQ2" i="3"/>
  <c r="CP2" i="3"/>
  <c r="CO2" i="3"/>
  <c r="CN2" i="3"/>
  <c r="CM2" i="3"/>
  <c r="CL2" i="3"/>
  <c r="CK2" i="3"/>
  <c r="CJ2" i="3"/>
  <c r="CI2" i="3"/>
  <c r="CH2" i="3"/>
  <c r="CG2" i="3"/>
  <c r="CF2" i="3"/>
  <c r="CE2" i="3"/>
  <c r="CD2" i="3"/>
  <c r="CC2" i="3"/>
  <c r="CB2" i="3"/>
  <c r="CA2" i="3"/>
  <c r="BZ2" i="3"/>
  <c r="BY2" i="3"/>
  <c r="BX2" i="3"/>
  <c r="BW2" i="3"/>
  <c r="BV2" i="3"/>
  <c r="BU2" i="3"/>
  <c r="BT2" i="3"/>
  <c r="BS2" i="3"/>
  <c r="BR2" i="3"/>
  <c r="BQ2" i="3"/>
  <c r="BP2" i="3"/>
  <c r="BO2" i="3"/>
  <c r="BN2" i="3"/>
  <c r="BM2" i="3"/>
  <c r="BL2" i="3"/>
  <c r="BK2" i="3"/>
  <c r="BJ2" i="3"/>
  <c r="BI2" i="3"/>
  <c r="BH2" i="3"/>
  <c r="BG2" i="3"/>
  <c r="BF2" i="3"/>
  <c r="BE2" i="3"/>
  <c r="BD2" i="3"/>
  <c r="BC2" i="3"/>
  <c r="BB2" i="3"/>
  <c r="BA2" i="3"/>
  <c r="AZ2" i="3"/>
  <c r="AY2" i="3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G470" i="6" l="1"/>
  <c r="H470" i="6"/>
  <c r="I470" i="6"/>
  <c r="F470" i="6"/>
  <c r="I469" i="6"/>
  <c r="H469" i="6"/>
  <c r="G469" i="6"/>
  <c r="F469" i="6"/>
  <c r="H468" i="6"/>
  <c r="G468" i="6"/>
  <c r="I468" i="6" s="1"/>
  <c r="F468" i="6"/>
  <c r="H467" i="6"/>
  <c r="I467" i="6" s="1"/>
  <c r="G467" i="6"/>
  <c r="F467" i="6"/>
  <c r="B6" i="1"/>
  <c r="C21" i="1" l="1"/>
  <c r="A3" i="5"/>
  <c r="E21" i="1"/>
  <c r="F30" i="1"/>
  <c r="F17" i="1"/>
  <c r="D21" i="1"/>
  <c r="C6" i="5" l="1"/>
  <c r="C12" i="5" s="1"/>
  <c r="D6" i="5"/>
  <c r="D12" i="5" s="1"/>
  <c r="E6" i="5"/>
  <c r="E12" i="5" s="1"/>
  <c r="F6" i="5"/>
  <c r="F12" i="5" s="1"/>
  <c r="B6" i="5"/>
  <c r="B12" i="5" s="1"/>
  <c r="C11" i="5"/>
  <c r="D11" i="5"/>
  <c r="E11" i="5"/>
  <c r="F11" i="5"/>
  <c r="B11" i="5"/>
  <c r="F21" i="1" l="1"/>
  <c r="F13" i="5" l="1"/>
  <c r="C9" i="4" l="1"/>
  <c r="C8" i="4"/>
  <c r="F16" i="1"/>
  <c r="F18" i="1" s="1"/>
  <c r="C7" i="4" l="1"/>
  <c r="B3" i="3" l="1"/>
  <c r="B4" i="3"/>
  <c r="B5" i="3"/>
  <c r="B6" i="3"/>
  <c r="B7" i="3"/>
  <c r="B8" i="3"/>
  <c r="B9" i="3"/>
  <c r="B10" i="3"/>
  <c r="B11" i="3"/>
  <c r="B12" i="3"/>
  <c r="B20" i="3"/>
  <c r="B13" i="3"/>
  <c r="B14" i="3"/>
  <c r="B15" i="3"/>
  <c r="B16" i="3"/>
  <c r="B17" i="3"/>
  <c r="B18" i="3"/>
  <c r="B19" i="3"/>
  <c r="B2" i="3"/>
  <c r="C10" i="3" l="1"/>
  <c r="C2" i="3"/>
  <c r="C13" i="3"/>
  <c r="C5" i="3"/>
  <c r="C19" i="3"/>
  <c r="C11" i="3"/>
  <c r="C12" i="3"/>
  <c r="C20" i="3"/>
  <c r="C6" i="3"/>
  <c r="C14" i="3"/>
  <c r="C3" i="3"/>
  <c r="C4" i="3"/>
  <c r="C18" i="3"/>
  <c r="C15" i="3"/>
  <c r="C17" i="3"/>
  <c r="C7" i="3"/>
  <c r="C9" i="3"/>
  <c r="C8" i="3"/>
  <c r="C16" i="3"/>
</calcChain>
</file>

<file path=xl/sharedStrings.xml><?xml version="1.0" encoding="utf-8"?>
<sst xmlns="http://schemas.openxmlformats.org/spreadsheetml/2006/main" count="4256" uniqueCount="1137">
  <si>
    <t>Submission Values</t>
  </si>
  <si>
    <t>Deanery:</t>
  </si>
  <si>
    <t>Poole and North Bournemouth</t>
  </si>
  <si>
    <t>Benefice:</t>
  </si>
  <si>
    <t>Longfleet</t>
  </si>
  <si>
    <t>Parish/Church:</t>
  </si>
  <si>
    <t>Fairer Share Parish Code:</t>
  </si>
  <si>
    <t>Part A: Membership Count</t>
  </si>
  <si>
    <t>Sunday Services</t>
  </si>
  <si>
    <t xml:space="preserve">Visitors attending </t>
  </si>
  <si>
    <t>Total Attendance</t>
  </si>
  <si>
    <t>Additions:</t>
  </si>
  <si>
    <t>Deductions:</t>
  </si>
  <si>
    <t>Total Count for Share</t>
  </si>
  <si>
    <t>Membership average over period</t>
  </si>
  <si>
    <t>Enter your membership numbers from list or count in Box A</t>
  </si>
  <si>
    <t>Box A:</t>
  </si>
  <si>
    <t>Year</t>
  </si>
  <si>
    <t>Count</t>
  </si>
  <si>
    <t>Calculation of membership for 2023 share allocations</t>
  </si>
  <si>
    <t>Member Count 2022 Box A</t>
  </si>
  <si>
    <t>3 Year rolling average</t>
  </si>
  <si>
    <t>2017-2019</t>
  </si>
  <si>
    <t>Membership for Share</t>
  </si>
  <si>
    <t>Average</t>
  </si>
  <si>
    <t>Count Values</t>
  </si>
  <si>
    <t>Part B: Self Declared Affluence Category</t>
  </si>
  <si>
    <r>
      <t xml:space="preserve">CATEGORY A - </t>
    </r>
    <r>
      <rPr>
        <sz val="14"/>
        <color theme="1"/>
        <rFont val="Calibri"/>
        <family val="2"/>
      </rPr>
      <t>The members are favourably placed and likely to be more able to pay than most</t>
    </r>
  </si>
  <si>
    <r>
      <t>CATEGORY B -</t>
    </r>
    <r>
      <rPr>
        <sz val="14"/>
        <color theme="1"/>
        <rFont val="Calibri"/>
        <family val="2"/>
      </rPr>
      <t xml:space="preserve"> Whilst not amongst those most favourably placed, the members are generally likely to be better able to pay than most</t>
    </r>
  </si>
  <si>
    <r>
      <t>CATEGORY C -</t>
    </r>
    <r>
      <rPr>
        <sz val="14"/>
        <color theme="1"/>
        <rFont val="Calibri"/>
        <family val="2"/>
      </rPr>
      <t>Whilst not amongst the least favourably placed, the members are generally less likely to be less able to pay than most</t>
    </r>
  </si>
  <si>
    <r>
      <t xml:space="preserve">CATEGORY D - </t>
    </r>
    <r>
      <rPr>
        <sz val="14"/>
        <color theme="1"/>
        <rFont val="Calibri"/>
        <family val="2"/>
      </rPr>
      <t>The members are mainly amongst those least able to pay</t>
    </r>
  </si>
  <si>
    <r>
      <t xml:space="preserve">CATEGORY E - </t>
    </r>
    <r>
      <rPr>
        <sz val="14"/>
        <color theme="1"/>
        <rFont val="Calibri"/>
        <family val="2"/>
      </rPr>
      <t>The members are all amongst the least able to pay</t>
    </r>
  </si>
  <si>
    <t>Enter Affluence category in Box B</t>
  </si>
  <si>
    <t>Box B:</t>
  </si>
  <si>
    <t>B</t>
  </si>
  <si>
    <t>For information:</t>
  </si>
  <si>
    <t>Self Assessed Affluence Category for 2019</t>
  </si>
  <si>
    <t>Part C: Declaration</t>
  </si>
  <si>
    <t>We confirm that the above is a true reflection of the Church Membership and the relative affluence of the parish.
We also confirm that this information has been accepted by the PCC and/or PCC Standing Committee.</t>
  </si>
  <si>
    <t>PCC Meeting Date:</t>
  </si>
  <si>
    <t>Signed by:</t>
  </si>
  <si>
    <t>Parish Priest</t>
  </si>
  <si>
    <t>Date</t>
  </si>
  <si>
    <t>Church warden</t>
  </si>
  <si>
    <t>2023 Fairer Share - Membership Count</t>
  </si>
  <si>
    <t>Online form link please click picture below or link at bottom of page</t>
  </si>
  <si>
    <t>Fairer Share Parish Code</t>
  </si>
  <si>
    <t>Section 2: Membership Count</t>
  </si>
  <si>
    <t>Section 3: Declared Affluence Category</t>
  </si>
  <si>
    <t>Web Link:</t>
  </si>
  <si>
    <t>https://forms.office.com/r/XBUSJutsT6</t>
  </si>
  <si>
    <t>Deanery</t>
  </si>
  <si>
    <t>Benefice</t>
  </si>
  <si>
    <t>Parish</t>
  </si>
  <si>
    <t>Customer code</t>
  </si>
  <si>
    <t>2019 Declared Category</t>
  </si>
  <si>
    <t>2017  Members</t>
  </si>
  <si>
    <t>2018 Members</t>
  </si>
  <si>
    <t>2019 Members</t>
  </si>
  <si>
    <t>Ave Members</t>
  </si>
  <si>
    <t>Alderbury</t>
  </si>
  <si>
    <t>Bourne Valley</t>
  </si>
  <si>
    <t>Cholderton</t>
  </si>
  <si>
    <t>AL06CN</t>
  </si>
  <si>
    <t>Newton Tony</t>
  </si>
  <si>
    <t>AL13NT</t>
  </si>
  <si>
    <t>St Nicholas Porton and District</t>
  </si>
  <si>
    <t>AL10ID</t>
  </si>
  <si>
    <t>C</t>
  </si>
  <si>
    <t>Winterbourne Earls and Dauntsey</t>
  </si>
  <si>
    <t>AL20WE</t>
  </si>
  <si>
    <t>Winterbourne Gunner</t>
  </si>
  <si>
    <t>AL21WG</t>
  </si>
  <si>
    <t>Clarendon</t>
  </si>
  <si>
    <t>AL02AY</t>
  </si>
  <si>
    <t>Farley with Pitton</t>
  </si>
  <si>
    <t>AL08FA</t>
  </si>
  <si>
    <t>West Dean with East Grimstead</t>
  </si>
  <si>
    <t>AL17WD</t>
  </si>
  <si>
    <t>West Grimstead</t>
  </si>
  <si>
    <t>AL18WG</t>
  </si>
  <si>
    <t>Whiteparish</t>
  </si>
  <si>
    <t>AL19WP</t>
  </si>
  <si>
    <t>Winterslow</t>
  </si>
  <si>
    <t>AL22WI</t>
  </si>
  <si>
    <t>Forest and Avon</t>
  </si>
  <si>
    <t>Bramshaw</t>
  </si>
  <si>
    <t>AL03BW</t>
  </si>
  <si>
    <t>Downton</t>
  </si>
  <si>
    <t>AL07DO</t>
  </si>
  <si>
    <t>Landford</t>
  </si>
  <si>
    <t>AL11LA</t>
  </si>
  <si>
    <t>Morgan's Vale</t>
  </si>
  <si>
    <t>AL12MV</t>
  </si>
  <si>
    <t>Plaitford</t>
  </si>
  <si>
    <t>AL15PL</t>
  </si>
  <si>
    <t>Redlynch</t>
  </si>
  <si>
    <t>AL16RE</t>
  </si>
  <si>
    <t>Blackmore Vale</t>
  </si>
  <si>
    <t>Gillingham Milton on Stour and Silton</t>
  </si>
  <si>
    <t>Gillingham</t>
  </si>
  <si>
    <t>BL10GI</t>
  </si>
  <si>
    <t>Milton on Stour</t>
  </si>
  <si>
    <t>BL22MI</t>
  </si>
  <si>
    <t>Silton</t>
  </si>
  <si>
    <t>BL28SI</t>
  </si>
  <si>
    <t>Hazelbury Bryan and the Hillside Parishes</t>
  </si>
  <si>
    <t>Belchalwell</t>
  </si>
  <si>
    <t>BL01BE</t>
  </si>
  <si>
    <t>Fifehead Neville</t>
  </si>
  <si>
    <t>BL09FN</t>
  </si>
  <si>
    <t>Hazelbury Bryan with Stoke Wake</t>
  </si>
  <si>
    <t>BL12HB</t>
  </si>
  <si>
    <t>Ibberton</t>
  </si>
  <si>
    <t>BL14IB</t>
  </si>
  <si>
    <t>Mappowder</t>
  </si>
  <si>
    <t>BL18MP</t>
  </si>
  <si>
    <t>Woolland</t>
  </si>
  <si>
    <t>BL36WO</t>
  </si>
  <si>
    <t>D</t>
  </si>
  <si>
    <t>Marnhull</t>
  </si>
  <si>
    <t>BL20MH</t>
  </si>
  <si>
    <t>Shaftesbury</t>
  </si>
  <si>
    <t>Compton Abbas</t>
  </si>
  <si>
    <t>BL04CA</t>
  </si>
  <si>
    <t>East and West Orchard</t>
  </si>
  <si>
    <t>BL05EO</t>
  </si>
  <si>
    <t>Enmore Green</t>
  </si>
  <si>
    <t>BL07EG</t>
  </si>
  <si>
    <t>Margaret Marsh</t>
  </si>
  <si>
    <t>BL19MM</t>
  </si>
  <si>
    <t>Melbury Abbas</t>
  </si>
  <si>
    <t>BL21ME</t>
  </si>
  <si>
    <t>Motcombe</t>
  </si>
  <si>
    <t>BL23MO</t>
  </si>
  <si>
    <t>Shaftesbury St James</t>
  </si>
  <si>
    <t>BL25SJ</t>
  </si>
  <si>
    <t>Shaftesbury St Peter</t>
  </si>
  <si>
    <t>BL26SP</t>
  </si>
  <si>
    <t>Spire Hill</t>
  </si>
  <si>
    <t>Purse Caundle</t>
  </si>
  <si>
    <t>SH32PC</t>
  </si>
  <si>
    <t>Stalbridge</t>
  </si>
  <si>
    <t>BL29ST</t>
  </si>
  <si>
    <t>Stock Gaylard</t>
  </si>
  <si>
    <t>BL30SO</t>
  </si>
  <si>
    <t>Stourton Caundle</t>
  </si>
  <si>
    <t>SH37SC</t>
  </si>
  <si>
    <t>Stour Vale</t>
  </si>
  <si>
    <t>Buckhorn Weston</t>
  </si>
  <si>
    <t>BL02BW</t>
  </si>
  <si>
    <t>East Stour</t>
  </si>
  <si>
    <t>BL06ES</t>
  </si>
  <si>
    <t>Fifehead Magdalen</t>
  </si>
  <si>
    <t>BL08FM</t>
  </si>
  <si>
    <t>Kington Magna</t>
  </si>
  <si>
    <t>BL15KM</t>
  </si>
  <si>
    <t>Stour Provost (incl Stour Row)</t>
  </si>
  <si>
    <t>BL31SP</t>
  </si>
  <si>
    <t>Todber</t>
  </si>
  <si>
    <t>BL34TO</t>
  </si>
  <si>
    <t>West Stour</t>
  </si>
  <si>
    <t>BL35WS</t>
  </si>
  <si>
    <t>Sturminster Newton Hinton St Mary and Lydlinch</t>
  </si>
  <si>
    <t>Hinton St Mary</t>
  </si>
  <si>
    <t>BL13HM</t>
  </si>
  <si>
    <t>Lydlinch</t>
  </si>
  <si>
    <t>BL16LY</t>
  </si>
  <si>
    <t>Sturminster Newton</t>
  </si>
  <si>
    <t>BL33SN</t>
  </si>
  <si>
    <t>Okeford</t>
  </si>
  <si>
    <t>Child Okeford with Manston</t>
  </si>
  <si>
    <t>BL03CO</t>
  </si>
  <si>
    <t>Hammoon</t>
  </si>
  <si>
    <t>BL11HA</t>
  </si>
  <si>
    <t>Okeford Fitzpaine</t>
  </si>
  <si>
    <t>BL24OF</t>
  </si>
  <si>
    <t>Shillingstone (or Shilling Okeford)</t>
  </si>
  <si>
    <t>BL27SH</t>
  </si>
  <si>
    <t>Bradford</t>
  </si>
  <si>
    <t>Atworth with Shaw and Whitley</t>
  </si>
  <si>
    <t>Atworth</t>
  </si>
  <si>
    <t>BR01AT</t>
  </si>
  <si>
    <t>Shaw and Whitley</t>
  </si>
  <si>
    <t>BR14SH</t>
  </si>
  <si>
    <t>Bradford on Avon Holy Trinity Westwood and Wingfield</t>
  </si>
  <si>
    <t>Bradford-on-Avon Holy Trinity</t>
  </si>
  <si>
    <t>BR03BH</t>
  </si>
  <si>
    <t>A</t>
  </si>
  <si>
    <t>Westwood</t>
  </si>
  <si>
    <t>BR23WE</t>
  </si>
  <si>
    <t>Wingfield</t>
  </si>
  <si>
    <t>BR24WG</t>
  </si>
  <si>
    <t>Broughton Gifford Great Chalfield and Holt St Katharine</t>
  </si>
  <si>
    <t>Broughton Gifford</t>
  </si>
  <si>
    <t>BR04BG</t>
  </si>
  <si>
    <t>Great Chalfield</t>
  </si>
  <si>
    <t>BR05GC</t>
  </si>
  <si>
    <t>Holt St Katharine</t>
  </si>
  <si>
    <t>BR08HK</t>
  </si>
  <si>
    <t>Melksham</t>
  </si>
  <si>
    <t>Melksham - St Andrew</t>
  </si>
  <si>
    <t>BR10MEA</t>
  </si>
  <si>
    <t>Melksham - St Barnabas</t>
  </si>
  <si>
    <t>BR10MEB</t>
  </si>
  <si>
    <t>Melksham - St Michael</t>
  </si>
  <si>
    <t>BR10MEM</t>
  </si>
  <si>
    <t>North Bradford on Avon and Villages</t>
  </si>
  <si>
    <t>Bradford-on-Avon Christ Church</t>
  </si>
  <si>
    <t>BR02BC</t>
  </si>
  <si>
    <t>Monkton Farleigh</t>
  </si>
  <si>
    <t>BR11MF</t>
  </si>
  <si>
    <t>South Wraxall</t>
  </si>
  <si>
    <t>BR15SW</t>
  </si>
  <si>
    <t>Winsley</t>
  </si>
  <si>
    <t>BR25WS</t>
  </si>
  <si>
    <t>North Bradley Southwick Heywood and Steeple Ashton</t>
  </si>
  <si>
    <t>North Bradley, Southwick and Heywood</t>
  </si>
  <si>
    <t>BR12NB</t>
  </si>
  <si>
    <t>Steeple Ashton</t>
  </si>
  <si>
    <t>BR17SA</t>
  </si>
  <si>
    <t>Studley St John</t>
  </si>
  <si>
    <t>BR18SJ</t>
  </si>
  <si>
    <t>Canalside Benefice</t>
  </si>
  <si>
    <t>Hilperton Marsh</t>
  </si>
  <si>
    <t>BR07HM</t>
  </si>
  <si>
    <t>Hilperton with Whaddon</t>
  </si>
  <si>
    <t>BR06HI</t>
  </si>
  <si>
    <t>Semington</t>
  </si>
  <si>
    <t>BR13SE</t>
  </si>
  <si>
    <t>Trowbridge St James and Keevil</t>
  </si>
  <si>
    <t>Keevil</t>
  </si>
  <si>
    <t>BR09KE</t>
  </si>
  <si>
    <t>Trowbridge St James</t>
  </si>
  <si>
    <t>BR20TJ</t>
  </si>
  <si>
    <t>Trowbridge St Thomas and West Ashton</t>
  </si>
  <si>
    <t>Trowbridge St Thomas</t>
  </si>
  <si>
    <t>BR21TT</t>
  </si>
  <si>
    <t>West Ashton</t>
  </si>
  <si>
    <t>BR22WA</t>
  </si>
  <si>
    <t>Calne</t>
  </si>
  <si>
    <t>Lyneham and Woodhill</t>
  </si>
  <si>
    <t>Broad Town</t>
  </si>
  <si>
    <t>CA03BN</t>
  </si>
  <si>
    <t>Clyffe Pypard</t>
  </si>
  <si>
    <t>CA09CP</t>
  </si>
  <si>
    <t>Hilmarton</t>
  </si>
  <si>
    <t>CA13HI</t>
  </si>
  <si>
    <t>Lyneham with Bradenstoke</t>
  </si>
  <si>
    <t>CA14LY</t>
  </si>
  <si>
    <t>Tockenham</t>
  </si>
  <si>
    <t>CA15TO</t>
  </si>
  <si>
    <t>Marden Vale</t>
  </si>
  <si>
    <t>Bremhill</t>
  </si>
  <si>
    <t>CA04BL</t>
  </si>
  <si>
    <t>Calne and Blackland</t>
  </si>
  <si>
    <t>CA05CA</t>
  </si>
  <si>
    <t>Derry Hill</t>
  </si>
  <si>
    <t>CA10DH</t>
  </si>
  <si>
    <t>Foxham</t>
  </si>
  <si>
    <t>CA11FO</t>
  </si>
  <si>
    <t>Oldbury</t>
  </si>
  <si>
    <t>Calstone Wellington</t>
  </si>
  <si>
    <t>CA06CS</t>
  </si>
  <si>
    <t>Cherhill</t>
  </si>
  <si>
    <t>CA07CH</t>
  </si>
  <si>
    <t>Compton Bassett</t>
  </si>
  <si>
    <t>CA08CB</t>
  </si>
  <si>
    <t>Heddington</t>
  </si>
  <si>
    <t>CA12HE</t>
  </si>
  <si>
    <t>Yatesbury</t>
  </si>
  <si>
    <t>CA17YA</t>
  </si>
  <si>
    <t>Royal Wootton Bassett</t>
  </si>
  <si>
    <t>CA16WB</t>
  </si>
  <si>
    <t>Chalke</t>
  </si>
  <si>
    <t>Chalke Valley</t>
  </si>
  <si>
    <t>Berwick St John</t>
  </si>
  <si>
    <t>CH04BJ</t>
  </si>
  <si>
    <t>Bishopstone and Stratford Tony</t>
  </si>
  <si>
    <t>CH05BI</t>
  </si>
  <si>
    <t>Bowerchalke</t>
  </si>
  <si>
    <t>CH06BO</t>
  </si>
  <si>
    <t>Britford</t>
  </si>
  <si>
    <t>CH06BF</t>
  </si>
  <si>
    <t>Broadchalke</t>
  </si>
  <si>
    <t>CH07BR</t>
  </si>
  <si>
    <t>Charlton All Saints</t>
  </si>
  <si>
    <t>CH08CS</t>
  </si>
  <si>
    <t>Coombe Bissett with Homington</t>
  </si>
  <si>
    <t>CH12CB</t>
  </si>
  <si>
    <t>Ebbesbourne Wake with Fifield Bavant and Alvediston</t>
  </si>
  <si>
    <t>CH18EB</t>
  </si>
  <si>
    <t>Odstock with Nunton and Bodenham</t>
  </si>
  <si>
    <t>CH23OD</t>
  </si>
  <si>
    <t>Nadder Valley</t>
  </si>
  <si>
    <t>Ansty</t>
  </si>
  <si>
    <t>CH01AN</t>
  </si>
  <si>
    <t>Barford St Martin and Burcombe</t>
  </si>
  <si>
    <t>CH02BM</t>
  </si>
  <si>
    <t>Baverstock</t>
  </si>
  <si>
    <t>CH03BA</t>
  </si>
  <si>
    <t>Chilmark</t>
  </si>
  <si>
    <t>CH10CM</t>
  </si>
  <si>
    <t>Compton Chamberlayne</t>
  </si>
  <si>
    <t>CH11CC</t>
  </si>
  <si>
    <t>Dinton</t>
  </si>
  <si>
    <t>CH14DI</t>
  </si>
  <si>
    <t>Fonthill Bishop with Berwick St Leonard</t>
  </si>
  <si>
    <t>CH19FB</t>
  </si>
  <si>
    <t>Fonthill Gifford</t>
  </si>
  <si>
    <t>CH20FG</t>
  </si>
  <si>
    <t>Fovant</t>
  </si>
  <si>
    <t>CH21FO</t>
  </si>
  <si>
    <t>Hindon and Pertwood w Chicklade</t>
  </si>
  <si>
    <t>CH22HI</t>
  </si>
  <si>
    <t>Sutton Mandeville</t>
  </si>
  <si>
    <t>CH26SM</t>
  </si>
  <si>
    <t>Swallowcliffe</t>
  </si>
  <si>
    <t>CH27SW</t>
  </si>
  <si>
    <t>Teffont Evias with Teffont Magna</t>
  </si>
  <si>
    <t>CH28TE</t>
  </si>
  <si>
    <t>Tisbury</t>
  </si>
  <si>
    <t>CH29TI</t>
  </si>
  <si>
    <t>St Bartholomew</t>
  </si>
  <si>
    <t>Donhead St Andrew</t>
  </si>
  <si>
    <t>CH15DO</t>
  </si>
  <si>
    <t>Donhead St Mary with Charlton</t>
  </si>
  <si>
    <t>CH16DM</t>
  </si>
  <si>
    <t>East Knoyle</t>
  </si>
  <si>
    <t>CH17EK</t>
  </si>
  <si>
    <t>Sedgehill</t>
  </si>
  <si>
    <t>CH24SE</t>
  </si>
  <si>
    <t>Semley</t>
  </si>
  <si>
    <t>CH25SY</t>
  </si>
  <si>
    <t>Western Downland</t>
  </si>
  <si>
    <t>Damerham</t>
  </si>
  <si>
    <t>CH13DA</t>
  </si>
  <si>
    <t>Martin</t>
  </si>
  <si>
    <t>CH23MA</t>
  </si>
  <si>
    <t>Rockbourne</t>
  </si>
  <si>
    <t>CH31RO</t>
  </si>
  <si>
    <t>Whitsbury</t>
  </si>
  <si>
    <t>CH32WH</t>
  </si>
  <si>
    <t>Wilton with Netherhampton and Fugglestone</t>
  </si>
  <si>
    <t>SA10WI</t>
  </si>
  <si>
    <t>Devizes</t>
  </si>
  <si>
    <t>Bratton Edington &amp; Imber Erlestoke and Coulston</t>
  </si>
  <si>
    <t>Bratton</t>
  </si>
  <si>
    <t>DE27BR</t>
  </si>
  <si>
    <t>Coulston</t>
  </si>
  <si>
    <t>DE05CO</t>
  </si>
  <si>
    <t>Edington and Imber</t>
  </si>
  <si>
    <t>DE10ED</t>
  </si>
  <si>
    <t>Erlestoke</t>
  </si>
  <si>
    <t>DE11ER</t>
  </si>
  <si>
    <t>Devizes St John and St Mary</t>
  </si>
  <si>
    <t>Devizes St John</t>
  </si>
  <si>
    <t>DE06DJ</t>
  </si>
  <si>
    <t>Devizes St Peter</t>
  </si>
  <si>
    <t>DE08DP</t>
  </si>
  <si>
    <t>Rowde and Bromham</t>
  </si>
  <si>
    <t>Bromham, Chittoe and Sandy Lane</t>
  </si>
  <si>
    <t>DE02BM</t>
  </si>
  <si>
    <t>Rowde</t>
  </si>
  <si>
    <t>DE18RO</t>
  </si>
  <si>
    <t>Southbroom St James</t>
  </si>
  <si>
    <t>DE20SB</t>
  </si>
  <si>
    <t>Cannings and Redhorn</t>
  </si>
  <si>
    <t>All Cannings</t>
  </si>
  <si>
    <t>DE01AC</t>
  </si>
  <si>
    <t>Bishop's Cannings and Etchilhampton</t>
  </si>
  <si>
    <t>DE02BC</t>
  </si>
  <si>
    <t>Chirton and Patney</t>
  </si>
  <si>
    <t>DE04CH</t>
  </si>
  <si>
    <t>Marden</t>
  </si>
  <si>
    <t>DE14MA</t>
  </si>
  <si>
    <t>Stert</t>
  </si>
  <si>
    <t>DE21ST</t>
  </si>
  <si>
    <t>Urchfont</t>
  </si>
  <si>
    <t>DE22UR</t>
  </si>
  <si>
    <t>Wilsford</t>
  </si>
  <si>
    <t>DE24WI</t>
  </si>
  <si>
    <t>Lavingtons Cheverells and Easterton</t>
  </si>
  <si>
    <t>Bishop's (West) Lavington</t>
  </si>
  <si>
    <t>DE23WL</t>
  </si>
  <si>
    <t>Easterton</t>
  </si>
  <si>
    <t>DE09EA</t>
  </si>
  <si>
    <t>Great Cheverell</t>
  </si>
  <si>
    <t>DE12GC</t>
  </si>
  <si>
    <t>Little Cheverell</t>
  </si>
  <si>
    <t>DE13LC</t>
  </si>
  <si>
    <t>Market Lavington</t>
  </si>
  <si>
    <t>DE15ML</t>
  </si>
  <si>
    <t>Wellsprings</t>
  </si>
  <si>
    <t>Bulkington</t>
  </si>
  <si>
    <t>DE03BU</t>
  </si>
  <si>
    <t>Potterne</t>
  </si>
  <si>
    <t>DE16PO</t>
  </si>
  <si>
    <t>Poulshot</t>
  </si>
  <si>
    <t>DE17PU</t>
  </si>
  <si>
    <t>Seend</t>
  </si>
  <si>
    <t>DE19SE</t>
  </si>
  <si>
    <t>Worton and Marston</t>
  </si>
  <si>
    <t>DE25WO</t>
  </si>
  <si>
    <t>Dorchester</t>
  </si>
  <si>
    <t>Buckland Newton Cerne Abbas Godmanstone &amp; Minterne Magna</t>
  </si>
  <si>
    <t>Buckland Newton</t>
  </si>
  <si>
    <t>DO31BN</t>
  </si>
  <si>
    <t>Cerne Abbas</t>
  </si>
  <si>
    <t>DO04CA</t>
  </si>
  <si>
    <t>Godmanstone</t>
  </si>
  <si>
    <t>DO09GO</t>
  </si>
  <si>
    <t>Minterne Magna</t>
  </si>
  <si>
    <t>DO12MM</t>
  </si>
  <si>
    <t>Charminster Stinsford and the Chalk Stream villages</t>
  </si>
  <si>
    <t>Bradford Peverell</t>
  </si>
  <si>
    <t>DO02BP</t>
  </si>
  <si>
    <t>Charminster</t>
  </si>
  <si>
    <t>DO05CH</t>
  </si>
  <si>
    <t>Frampton</t>
  </si>
  <si>
    <t>DO08FR</t>
  </si>
  <si>
    <t>Stinsford</t>
  </si>
  <si>
    <t>DO19ST</t>
  </si>
  <si>
    <t>Stratton</t>
  </si>
  <si>
    <t>DO20SA</t>
  </si>
  <si>
    <t>Sydling St Nicholas</t>
  </si>
  <si>
    <t>DO21SY</t>
  </si>
  <si>
    <t>Dorchester and the Winterbournes</t>
  </si>
  <si>
    <t>Compton Valence</t>
  </si>
  <si>
    <t>DO05CV</t>
  </si>
  <si>
    <t>Dorchester St George</t>
  </si>
  <si>
    <t>DO07DOG</t>
  </si>
  <si>
    <t>Dorchester St Mary</t>
  </si>
  <si>
    <t>DO07DOM</t>
  </si>
  <si>
    <t>Dorchester St Peter</t>
  </si>
  <si>
    <t>DO07DOP</t>
  </si>
  <si>
    <t>The Winterbournes</t>
  </si>
  <si>
    <t>DO29TW</t>
  </si>
  <si>
    <t>West Stafford</t>
  </si>
  <si>
    <t>DO26WS</t>
  </si>
  <si>
    <t>Winterborne Monkton and Winterborne Herringston</t>
  </si>
  <si>
    <t>DO28WK</t>
  </si>
  <si>
    <t>Moreton Woodsford and Crossways with Tincleton</t>
  </si>
  <si>
    <t>Moreton</t>
  </si>
  <si>
    <t>DO13MO</t>
  </si>
  <si>
    <t>Tincleton</t>
  </si>
  <si>
    <t>DO22TI</t>
  </si>
  <si>
    <t>Woodsford &amp; Crossways</t>
  </si>
  <si>
    <t>DO30WV</t>
  </si>
  <si>
    <t>E</t>
  </si>
  <si>
    <t>Puddletown Tolpuddle and Milborne with Dewlish</t>
  </si>
  <si>
    <t>Dewlish</t>
  </si>
  <si>
    <t>DO06DE</t>
  </si>
  <si>
    <t>Milborne St Andrew</t>
  </si>
  <si>
    <t>DO11MA</t>
  </si>
  <si>
    <t>Puddletown with Athelhampton &amp; Burleston</t>
  </si>
  <si>
    <t>DO18PU</t>
  </si>
  <si>
    <t>Tolpuddle</t>
  </si>
  <si>
    <t>DO23TO</t>
  </si>
  <si>
    <t>Piddle Valley Hilton and Ansty Cheselbourne and Melcombe Horsey</t>
  </si>
  <si>
    <t>Alton Pancras</t>
  </si>
  <si>
    <t>DO01AP</t>
  </si>
  <si>
    <t>Cheselbourne</t>
  </si>
  <si>
    <t>DO32CH</t>
  </si>
  <si>
    <t>Hilton and Ansty</t>
  </si>
  <si>
    <t>DO33HI</t>
  </si>
  <si>
    <t>Melcombe Horsey</t>
  </si>
  <si>
    <t>DO34MH</t>
  </si>
  <si>
    <t>Piddlehinton</t>
  </si>
  <si>
    <t>DO15PI</t>
  </si>
  <si>
    <t>Piddletrenthide with Plush</t>
  </si>
  <si>
    <t>DO16PT</t>
  </si>
  <si>
    <t>Watercombe</t>
  </si>
  <si>
    <t>Broadmayne</t>
  </si>
  <si>
    <t>DO03BR</t>
  </si>
  <si>
    <t>Holworth, St Catherine by the Sea</t>
  </si>
  <si>
    <t>DO10HO</t>
  </si>
  <si>
    <t>Owermoigne</t>
  </si>
  <si>
    <t>DO14OW</t>
  </si>
  <si>
    <t>Warmwell</t>
  </si>
  <si>
    <t>DO24WA</t>
  </si>
  <si>
    <t>West Knighton</t>
  </si>
  <si>
    <t>DO25WK</t>
  </si>
  <si>
    <t>Heytesbury</t>
  </si>
  <si>
    <t>Cley Hill Villages</t>
  </si>
  <si>
    <t>Corsley and Chapmanslade</t>
  </si>
  <si>
    <t>HE03CC</t>
  </si>
  <si>
    <t>The Deverills &amp; Horningsham</t>
  </si>
  <si>
    <t>HE04DE</t>
  </si>
  <si>
    <t>Mere with West Knoyle and Maiden Bradley</t>
  </si>
  <si>
    <t>Maiden Bradley</t>
  </si>
  <si>
    <t>HE10MB</t>
  </si>
  <si>
    <t>Mere</t>
  </si>
  <si>
    <t>HE11ME</t>
  </si>
  <si>
    <t>West Knoyle</t>
  </si>
  <si>
    <t>HE12WK</t>
  </si>
  <si>
    <t>River Were</t>
  </si>
  <si>
    <t>Bishopstrow and Boreham</t>
  </si>
  <si>
    <t>HE01BB</t>
  </si>
  <si>
    <t>Upton Scudamore</t>
  </si>
  <si>
    <t>HE14UP</t>
  </si>
  <si>
    <t>Warminster St Denys</t>
  </si>
  <si>
    <t>HE16WD</t>
  </si>
  <si>
    <t>White Horse</t>
  </si>
  <si>
    <t>Dilton Marsh</t>
  </si>
  <si>
    <t>HE05DI</t>
  </si>
  <si>
    <t>Westbury</t>
  </si>
  <si>
    <t>HE17WE</t>
  </si>
  <si>
    <t>Upper Stour</t>
  </si>
  <si>
    <t>HE13US</t>
  </si>
  <si>
    <t>Upper Wylye Valley Team</t>
  </si>
  <si>
    <t>Boyton</t>
  </si>
  <si>
    <t>HE02BO</t>
  </si>
  <si>
    <t>Codford St Mary</t>
  </si>
  <si>
    <t>HE03CM</t>
  </si>
  <si>
    <t>Codford St Peter</t>
  </si>
  <si>
    <t>HE03CP</t>
  </si>
  <si>
    <t>Heytesbury with Tytherington and Knook</t>
  </si>
  <si>
    <t>HE06HE</t>
  </si>
  <si>
    <t>Norton Bavant</t>
  </si>
  <si>
    <t>HE08NB</t>
  </si>
  <si>
    <t>Sherrington</t>
  </si>
  <si>
    <t>HE09SH</t>
  </si>
  <si>
    <t>Sutton Veny</t>
  </si>
  <si>
    <t>HE09SU</t>
  </si>
  <si>
    <t>Upton Lovell</t>
  </si>
  <si>
    <t>HE14UL</t>
  </si>
  <si>
    <t>Warminster Christ Church</t>
  </si>
  <si>
    <t>HE15WC</t>
  </si>
  <si>
    <t>Lyme Bay</t>
  </si>
  <si>
    <t>Beaminster Area</t>
  </si>
  <si>
    <t>Beaminster</t>
  </si>
  <si>
    <t>LY02BM</t>
  </si>
  <si>
    <t>Broadwindsor with Burstock</t>
  </si>
  <si>
    <t>LY05BW</t>
  </si>
  <si>
    <t>Drimpton</t>
  </si>
  <si>
    <t>LY10DR</t>
  </si>
  <si>
    <t>Hooke</t>
  </si>
  <si>
    <t>LY12HO</t>
  </si>
  <si>
    <t>Melplash and Mapperton</t>
  </si>
  <si>
    <t>LY19ME</t>
  </si>
  <si>
    <t>Mosterton</t>
  </si>
  <si>
    <t>LY21MO</t>
  </si>
  <si>
    <t>Netherbury</t>
  </si>
  <si>
    <t>LY22NE</t>
  </si>
  <si>
    <t>Salway Ash</t>
  </si>
  <si>
    <t>LY25SA</t>
  </si>
  <si>
    <t>Seaborough</t>
  </si>
  <si>
    <t>LY26SE</t>
  </si>
  <si>
    <t>South Perrott and Chedington</t>
  </si>
  <si>
    <t>LY28SP</t>
  </si>
  <si>
    <t>Stoke Abbott</t>
  </si>
  <si>
    <t>LY29SA</t>
  </si>
  <si>
    <t>Toller Porcorum</t>
  </si>
  <si>
    <t>LY32TP</t>
  </si>
  <si>
    <t>Bride Valley</t>
  </si>
  <si>
    <t>Burton Bradstock &amp; Chilcombe</t>
  </si>
  <si>
    <t>LY06BB</t>
  </si>
  <si>
    <t>Little Bredy</t>
  </si>
  <si>
    <t>LY13LT</t>
  </si>
  <si>
    <t>Litton Cheney</t>
  </si>
  <si>
    <t>LY14LC</t>
  </si>
  <si>
    <t>Long Bredy</t>
  </si>
  <si>
    <t>LY16LB</t>
  </si>
  <si>
    <t>Puncknowle</t>
  </si>
  <si>
    <t>LY24PU</t>
  </si>
  <si>
    <t>Shipton Gorge</t>
  </si>
  <si>
    <t>LY27SG</t>
  </si>
  <si>
    <t>Swyre</t>
  </si>
  <si>
    <t>LY30SW</t>
  </si>
  <si>
    <t>Bridport</t>
  </si>
  <si>
    <t>Allington</t>
  </si>
  <si>
    <t>LY04BAL</t>
  </si>
  <si>
    <t>Bothenhampton</t>
  </si>
  <si>
    <t>LY04BBO</t>
  </si>
  <si>
    <t>Bradpole</t>
  </si>
  <si>
    <t>LY04BBR</t>
  </si>
  <si>
    <t>LY04BBP</t>
  </si>
  <si>
    <t>Walditch</t>
  </si>
  <si>
    <t>LY04BWA</t>
  </si>
  <si>
    <t>West Bay</t>
  </si>
  <si>
    <t>LY04BWB</t>
  </si>
  <si>
    <t>Eggardon and Colmers</t>
  </si>
  <si>
    <t>Askerswell</t>
  </si>
  <si>
    <t>LY01AS</t>
  </si>
  <si>
    <t>Loders</t>
  </si>
  <si>
    <t>LY15LO</t>
  </si>
  <si>
    <t>Powerstock with West Milton, Witherstone &amp; North Poorton</t>
  </si>
  <si>
    <t>LY23PO</t>
  </si>
  <si>
    <t>Symondsbury</t>
  </si>
  <si>
    <t>LY31SY</t>
  </si>
  <si>
    <t>Golden Cap Team</t>
  </si>
  <si>
    <t>Bettiscombe &amp; Pilsdon</t>
  </si>
  <si>
    <t>LY03BE</t>
  </si>
  <si>
    <t>Catherston Leweston</t>
  </si>
  <si>
    <t>LY07CL</t>
  </si>
  <si>
    <t>Charmouth</t>
  </si>
  <si>
    <t>LY08CH</t>
  </si>
  <si>
    <t>Chideock</t>
  </si>
  <si>
    <t>LY09CK</t>
  </si>
  <si>
    <t>Hawkchurch</t>
  </si>
  <si>
    <t>LY11HA</t>
  </si>
  <si>
    <t>Lyme Regis</t>
  </si>
  <si>
    <t>LY17LR</t>
  </si>
  <si>
    <t>Marshwood</t>
  </si>
  <si>
    <t>LY18MA</t>
  </si>
  <si>
    <t>Monkton Wyld</t>
  </si>
  <si>
    <t>LY20MW</t>
  </si>
  <si>
    <t>Whitchurch Canonicorum with Stanton St Gabriel and Fishpond</t>
  </si>
  <si>
    <t>LY33WC</t>
  </si>
  <si>
    <t>Wootton Fitzpaine</t>
  </si>
  <si>
    <t>LY34WF</t>
  </si>
  <si>
    <t>Marlborough</t>
  </si>
  <si>
    <t>Marlborough St Mary the Virgin with St Peter &amp; St Paul</t>
  </si>
  <si>
    <t>MA08MA</t>
  </si>
  <si>
    <t>Mildenhall</t>
  </si>
  <si>
    <t>MA09MI</t>
  </si>
  <si>
    <t>Preshute</t>
  </si>
  <si>
    <t>MA13PR</t>
  </si>
  <si>
    <t>Ridgeway</t>
  </si>
  <si>
    <t>Chiseldon with Draycot Foliat</t>
  </si>
  <si>
    <t>MA06CH</t>
  </si>
  <si>
    <t>Ogbourne St Andrew</t>
  </si>
  <si>
    <t>MA10OA</t>
  </si>
  <si>
    <t>Ogbourne St George</t>
  </si>
  <si>
    <t>MA11OG</t>
  </si>
  <si>
    <t>Upper Kennet</t>
  </si>
  <si>
    <t>Avebury</t>
  </si>
  <si>
    <t>MA02AV</t>
  </si>
  <si>
    <t>Broad Hinton</t>
  </si>
  <si>
    <t>MA04BH</t>
  </si>
  <si>
    <t>Overton and Fyfield with East Kennett</t>
  </si>
  <si>
    <t>MA12OV</t>
  </si>
  <si>
    <t>Winterbourne Bassett</t>
  </si>
  <si>
    <t>MA15WB</t>
  </si>
  <si>
    <t>Winterbourne Monkton with Berwick Bassett</t>
  </si>
  <si>
    <t>MA16WM</t>
  </si>
  <si>
    <t>Whitton</t>
  </si>
  <si>
    <t>Aldbourne</t>
  </si>
  <si>
    <t>MA01AL</t>
  </si>
  <si>
    <t>Axford</t>
  </si>
  <si>
    <t>MA14RAA</t>
  </si>
  <si>
    <t>Baydon</t>
  </si>
  <si>
    <t>MA03BA</t>
  </si>
  <si>
    <t>Chilton Foliat</t>
  </si>
  <si>
    <t>MA05CF</t>
  </si>
  <si>
    <t>Froxfield</t>
  </si>
  <si>
    <t>MA07FR</t>
  </si>
  <si>
    <t>Ramsbury</t>
  </si>
  <si>
    <t>MA14RA</t>
  </si>
  <si>
    <t>Milton and Blandford</t>
  </si>
  <si>
    <t>Blandford Forum and Langton Long</t>
  </si>
  <si>
    <t>Blandford Forum</t>
  </si>
  <si>
    <t>MB05BF</t>
  </si>
  <si>
    <t>Langton Long</t>
  </si>
  <si>
    <t>MB19LL</t>
  </si>
  <si>
    <t>Chase</t>
  </si>
  <si>
    <t>Chettle</t>
  </si>
  <si>
    <t>MB10CT</t>
  </si>
  <si>
    <t>Farnham</t>
  </si>
  <si>
    <t>MB12FA</t>
  </si>
  <si>
    <t>Wimborne</t>
  </si>
  <si>
    <t>Knowlton Circle</t>
  </si>
  <si>
    <t>MB14GS</t>
  </si>
  <si>
    <t>MB15GM</t>
  </si>
  <si>
    <t>Tarrant Gunville</t>
  </si>
  <si>
    <t>MB29TG</t>
  </si>
  <si>
    <t>Tarrant Hinton</t>
  </si>
  <si>
    <t>MB30TH</t>
  </si>
  <si>
    <t>Tarrant Keynston with Tarrant Crawford</t>
  </si>
  <si>
    <t>MB31TK</t>
  </si>
  <si>
    <t>Tarrant Monkton with Tarrant Launceston</t>
  </si>
  <si>
    <t>MB32TM</t>
  </si>
  <si>
    <t>Tarrant Rushton with Tarrant Rawston</t>
  </si>
  <si>
    <t>MB33TR</t>
  </si>
  <si>
    <t>Tollard Royal</t>
  </si>
  <si>
    <t>MB34TO</t>
  </si>
  <si>
    <t>Pimperne Stourpaine Durweston and Bryanston</t>
  </si>
  <si>
    <t>Durweston and Bryanston</t>
  </si>
  <si>
    <t>MB11DU</t>
  </si>
  <si>
    <t>Pimperne</t>
  </si>
  <si>
    <t>MB24PI</t>
  </si>
  <si>
    <t>Stourpaine</t>
  </si>
  <si>
    <t>MB27ST</t>
  </si>
  <si>
    <t>Red Post</t>
  </si>
  <si>
    <t>Almer and Charborough</t>
  </si>
  <si>
    <t>MB02AL</t>
  </si>
  <si>
    <t>Bloxworth</t>
  </si>
  <si>
    <t>MB07BL</t>
  </si>
  <si>
    <t>Morden</t>
  </si>
  <si>
    <t>MB22MO</t>
  </si>
  <si>
    <t>Winterborne Kingston</t>
  </si>
  <si>
    <t>MB38WK</t>
  </si>
  <si>
    <t>Winterborne Zelston with Tomson and Anderson</t>
  </si>
  <si>
    <t>MB41WZ</t>
  </si>
  <si>
    <t>Sixpenny Handley with Gussage St Andrew and Pentridge</t>
  </si>
  <si>
    <t>Pentridge</t>
  </si>
  <si>
    <t>MB23PE</t>
  </si>
  <si>
    <t>Sixpenny Handley with Gussage St Andrew</t>
  </si>
  <si>
    <t>MB25SH</t>
  </si>
  <si>
    <t>S</t>
  </si>
  <si>
    <t>Spetisbury with Charlton Marshall and Blandford St Mary</t>
  </si>
  <si>
    <t>Blandford St Mary</t>
  </si>
  <si>
    <t>MB06BM</t>
  </si>
  <si>
    <t>Charlton Marshall</t>
  </si>
  <si>
    <t>MB08CM</t>
  </si>
  <si>
    <t>Wimborne Minster and Wimborne Villages</t>
  </si>
  <si>
    <t>WI10KL</t>
  </si>
  <si>
    <t>WI13SH</t>
  </si>
  <si>
    <t>Spetisbury</t>
  </si>
  <si>
    <t>MB26SP</t>
  </si>
  <si>
    <t>Sturminster Marshall</t>
  </si>
  <si>
    <t>WI14SM</t>
  </si>
  <si>
    <t>Iwerne Valley</t>
  </si>
  <si>
    <t>Ashmore</t>
  </si>
  <si>
    <t>MB03AS</t>
  </si>
  <si>
    <t>Fontmell Magna</t>
  </si>
  <si>
    <t>MB13FO</t>
  </si>
  <si>
    <t>Iwerne Courtney (or Shroton) and Iwerne Steepleton</t>
  </si>
  <si>
    <t>MB17IC</t>
  </si>
  <si>
    <t>Iwerne Minster</t>
  </si>
  <si>
    <t>MB18IM</t>
  </si>
  <si>
    <t>Sutton Waldron</t>
  </si>
  <si>
    <t>MB28SW</t>
  </si>
  <si>
    <t>Winterborne Valley and Milton Abbas</t>
  </si>
  <si>
    <t>Milton Abbas</t>
  </si>
  <si>
    <t>MB21MA</t>
  </si>
  <si>
    <t>Turnworth</t>
  </si>
  <si>
    <t>MB35TU</t>
  </si>
  <si>
    <t>Winterborne Clenston</t>
  </si>
  <si>
    <t>MB36WC</t>
  </si>
  <si>
    <t>Winterborne Houghton</t>
  </si>
  <si>
    <t>MB37WH</t>
  </si>
  <si>
    <t>Winterborne Stickland</t>
  </si>
  <si>
    <t>MB39WS</t>
  </si>
  <si>
    <t>Winterborne Whitechurch</t>
  </si>
  <si>
    <t>MB40WW</t>
  </si>
  <si>
    <t>Pewsey</t>
  </si>
  <si>
    <t>Savernake</t>
  </si>
  <si>
    <t>Burbage</t>
  </si>
  <si>
    <t>PE03BU</t>
  </si>
  <si>
    <t>Chute with Chute Forest</t>
  </si>
  <si>
    <t>PE04CH</t>
  </si>
  <si>
    <t>Collingbourne Ducis and Everleigh</t>
  </si>
  <si>
    <t>PE05CD</t>
  </si>
  <si>
    <t>Collingbourne Kingston</t>
  </si>
  <si>
    <t>PE06CK</t>
  </si>
  <si>
    <t>East Grafton</t>
  </si>
  <si>
    <t>PE07EG</t>
  </si>
  <si>
    <t>Great Bedwyn</t>
  </si>
  <si>
    <t>PE09GB</t>
  </si>
  <si>
    <t>Ham</t>
  </si>
  <si>
    <t>PE10HB</t>
  </si>
  <si>
    <t>Little Bedwyn</t>
  </si>
  <si>
    <t>PE12LB</t>
  </si>
  <si>
    <t>Shalbourne</t>
  </si>
  <si>
    <t>PE19SH</t>
  </si>
  <si>
    <t>St Katharine, Savernake Forest</t>
  </si>
  <si>
    <t>PE18SA</t>
  </si>
  <si>
    <t>Tidcombe and Fosbury</t>
  </si>
  <si>
    <t>PE21TI</t>
  </si>
  <si>
    <t>Vale of Pewsey</t>
  </si>
  <si>
    <t>Alton Barnes with Alton Priors</t>
  </si>
  <si>
    <t>PE01AB</t>
  </si>
  <si>
    <t>Beechingstoke</t>
  </si>
  <si>
    <t>PE02BE</t>
  </si>
  <si>
    <t>Charlton</t>
  </si>
  <si>
    <t>PE03CL</t>
  </si>
  <si>
    <t>Easton Royal</t>
  </si>
  <si>
    <t>PE08ER</t>
  </si>
  <si>
    <t>Huish and Oare</t>
  </si>
  <si>
    <t>PE11HU</t>
  </si>
  <si>
    <t>Manningford Bruce and Abbots (Abbas)</t>
  </si>
  <si>
    <t>PE13MB</t>
  </si>
  <si>
    <t>Milton Lilbourne</t>
  </si>
  <si>
    <t>PE14ML</t>
  </si>
  <si>
    <t>North Newnton</t>
  </si>
  <si>
    <t>PE15NN</t>
  </si>
  <si>
    <t>PE17PE</t>
  </si>
  <si>
    <t>Rushall</t>
  </si>
  <si>
    <t>PE17RU</t>
  </si>
  <si>
    <t>Stanton St Bernard</t>
  </si>
  <si>
    <t>PE20SB</t>
  </si>
  <si>
    <t>Upavon</t>
  </si>
  <si>
    <t>PE21UP</t>
  </si>
  <si>
    <t>Wilcot</t>
  </si>
  <si>
    <t>PE22WI</t>
  </si>
  <si>
    <t>Woodborough with Manningford Bohune</t>
  </si>
  <si>
    <t>PE23WO</t>
  </si>
  <si>
    <t>Wootton Rivers</t>
  </si>
  <si>
    <t>PE24WR</t>
  </si>
  <si>
    <t>Branksome Park All Saints</t>
  </si>
  <si>
    <t>PO01BP</t>
  </si>
  <si>
    <t>Branksome St Aldhelm</t>
  </si>
  <si>
    <t>PO02BA</t>
  </si>
  <si>
    <t>Branksome St Clement</t>
  </si>
  <si>
    <t>PO03BC</t>
  </si>
  <si>
    <t>Broadstone</t>
  </si>
  <si>
    <t>PO04BR</t>
  </si>
  <si>
    <t>Canford Cliffs and Sandbanks</t>
  </si>
  <si>
    <t>PO05CC</t>
  </si>
  <si>
    <t>Canford Heath</t>
  </si>
  <si>
    <t>St Paul's Canford Heath</t>
  </si>
  <si>
    <t>PO14OGP</t>
  </si>
  <si>
    <t>Creekmoor</t>
  </si>
  <si>
    <t>Christ Church Creekmoor</t>
  </si>
  <si>
    <t>PO14OGC</t>
  </si>
  <si>
    <t>Ensbury Park</t>
  </si>
  <si>
    <t>PO06EP</t>
  </si>
  <si>
    <t>Hamworthy</t>
  </si>
  <si>
    <t>PO07HA</t>
  </si>
  <si>
    <t>Heatherlands St John</t>
  </si>
  <si>
    <t>PO08HE</t>
  </si>
  <si>
    <t>Kinson and West Howe</t>
  </si>
  <si>
    <t>St Andrew Kinson</t>
  </si>
  <si>
    <t>PO09KIA</t>
  </si>
  <si>
    <t>West Howe St Philip</t>
  </si>
  <si>
    <t>PO09KIP</t>
  </si>
  <si>
    <t>Lilliput</t>
  </si>
  <si>
    <t>PO10LI</t>
  </si>
  <si>
    <t>PO11LO</t>
  </si>
  <si>
    <t>Oakdale St George</t>
  </si>
  <si>
    <t>PO14OGG</t>
  </si>
  <si>
    <t>Parkstone St Luke</t>
  </si>
  <si>
    <t>PO15PL</t>
  </si>
  <si>
    <t>Parkstone St Peter and St Osmund with Branksea St Mary</t>
  </si>
  <si>
    <t>PO16PP</t>
  </si>
  <si>
    <t>Poole St James with St Paul</t>
  </si>
  <si>
    <t>PO18PJ</t>
  </si>
  <si>
    <t>Talbot Village</t>
  </si>
  <si>
    <t>PO19TV</t>
  </si>
  <si>
    <t>Lytchetts and Upton</t>
  </si>
  <si>
    <t>Lytchett Matravers</t>
  </si>
  <si>
    <t>PO12MA</t>
  </si>
  <si>
    <t>Lytchett Minster</t>
  </si>
  <si>
    <t>PO13MI</t>
  </si>
  <si>
    <t>Purbeck</t>
  </si>
  <si>
    <t>St Aldhelm</t>
  </si>
  <si>
    <t>Church Knowle</t>
  </si>
  <si>
    <t>PU01CK</t>
  </si>
  <si>
    <t>Corfe Castle</t>
  </si>
  <si>
    <t>PU02CC</t>
  </si>
  <si>
    <t>Kimmeridge</t>
  </si>
  <si>
    <t>PU03KI</t>
  </si>
  <si>
    <t>PU04KN</t>
  </si>
  <si>
    <t>PU05LM</t>
  </si>
  <si>
    <t>Steeple with Tyneham</t>
  </si>
  <si>
    <t>PU07ST</t>
  </si>
  <si>
    <t>PU15WM</t>
  </si>
  <si>
    <t>Swanage and Studland</t>
  </si>
  <si>
    <t>Studland</t>
  </si>
  <si>
    <t>PU07SU</t>
  </si>
  <si>
    <t>Swanage</t>
  </si>
  <si>
    <t>PU08SW</t>
  </si>
  <si>
    <t>Wareham</t>
  </si>
  <si>
    <t>PU09WA</t>
  </si>
  <si>
    <t>West Purbeck</t>
  </si>
  <si>
    <t>Affpuddle with Turnerspuddle</t>
  </si>
  <si>
    <t>MB01AF</t>
  </si>
  <si>
    <t>Bere Regis</t>
  </si>
  <si>
    <t>MB04BE</t>
  </si>
  <si>
    <t>The Lulworths, Winfrith Newburgh and Chaldon</t>
  </si>
  <si>
    <t>PU10LUL</t>
  </si>
  <si>
    <t>Wool &amp; East Stoke</t>
  </si>
  <si>
    <t>PU14WO</t>
  </si>
  <si>
    <t>Salisbury</t>
  </si>
  <si>
    <t>Bemerton</t>
  </si>
  <si>
    <t>SA02BM</t>
  </si>
  <si>
    <t>Fisherton Anger</t>
  </si>
  <si>
    <t>SA08PL</t>
  </si>
  <si>
    <t>Harnham St George and All Saints</t>
  </si>
  <si>
    <t>SA03HA</t>
  </si>
  <si>
    <t>Salisbury St Francis and St Lawrence Stratford sub Castle</t>
  </si>
  <si>
    <t>Salisbury St Francis</t>
  </si>
  <si>
    <t>SA05FR</t>
  </si>
  <si>
    <t>Stratford Sub-Castle</t>
  </si>
  <si>
    <t>SA10ST</t>
  </si>
  <si>
    <t>Salisbury St Mark and Laverstock St Andrew</t>
  </si>
  <si>
    <t>Laverstock</t>
  </si>
  <si>
    <t>SA04LA</t>
  </si>
  <si>
    <t>Salisbury St Mark</t>
  </si>
  <si>
    <t>SA06MK</t>
  </si>
  <si>
    <t>Salisbury St Martin</t>
  </si>
  <si>
    <t>SA07MN</t>
  </si>
  <si>
    <t>Salisbury St Thomas and St Edmund</t>
  </si>
  <si>
    <t>SA09TH</t>
  </si>
  <si>
    <t>Sherborne</t>
  </si>
  <si>
    <t>Melbury</t>
  </si>
  <si>
    <t>Cattistock</t>
  </si>
  <si>
    <t>SH06CA</t>
  </si>
  <si>
    <t>Chilfrome</t>
  </si>
  <si>
    <t>SH11CL</t>
  </si>
  <si>
    <t>Corscombe</t>
  </si>
  <si>
    <t>SH12CO</t>
  </si>
  <si>
    <t>East Chelborough</t>
  </si>
  <si>
    <t>SH08CE</t>
  </si>
  <si>
    <t>Evershot</t>
  </si>
  <si>
    <t>SH13EV</t>
  </si>
  <si>
    <t>Frome St Quinton</t>
  </si>
  <si>
    <t>SH15FQ</t>
  </si>
  <si>
    <t>Frome Vauchurch</t>
  </si>
  <si>
    <t>SH25MNF</t>
  </si>
  <si>
    <t>Halstock</t>
  </si>
  <si>
    <t>SH17HA</t>
  </si>
  <si>
    <t>Maiden Newton</t>
  </si>
  <si>
    <t>SH25MNM</t>
  </si>
  <si>
    <t>Melbury Bubb</t>
  </si>
  <si>
    <t>SH26MB</t>
  </si>
  <si>
    <t>Melbury Osmond with Melbury Sampford</t>
  </si>
  <si>
    <t>SH27MO</t>
  </si>
  <si>
    <t>Rampisham</t>
  </si>
  <si>
    <t>SH33RA</t>
  </si>
  <si>
    <t>West Chelborough</t>
  </si>
  <si>
    <t>SH09CW</t>
  </si>
  <si>
    <t>Wraxall</t>
  </si>
  <si>
    <t>SH40WR</t>
  </si>
  <si>
    <t>Queen Thorne</t>
  </si>
  <si>
    <t>Nether Compton</t>
  </si>
  <si>
    <t>SH29OCN</t>
  </si>
  <si>
    <t>Oborne</t>
  </si>
  <si>
    <t>SH28OB</t>
  </si>
  <si>
    <t>Over Compton</t>
  </si>
  <si>
    <t>SH29OCO</t>
  </si>
  <si>
    <t>Poyntington</t>
  </si>
  <si>
    <t>SH30PO</t>
  </si>
  <si>
    <t>Sandford Orcas</t>
  </si>
  <si>
    <t>SH35SO</t>
  </si>
  <si>
    <t>Trent</t>
  </si>
  <si>
    <t>SH39TR</t>
  </si>
  <si>
    <t>Sherborne with Castleton Lillington and Longburton</t>
  </si>
  <si>
    <t>Lillington</t>
  </si>
  <si>
    <t>SH23LI</t>
  </si>
  <si>
    <t>Longburton</t>
  </si>
  <si>
    <t>SH24LB</t>
  </si>
  <si>
    <t>Sherborne with Castleton</t>
  </si>
  <si>
    <t>SH36SH</t>
  </si>
  <si>
    <t>Three Valleys</t>
  </si>
  <si>
    <t>Batcombe</t>
  </si>
  <si>
    <t>SH01BA</t>
  </si>
  <si>
    <t>Beer Hackett</t>
  </si>
  <si>
    <t>SH02BH</t>
  </si>
  <si>
    <t>Bishop's Caundle</t>
  </si>
  <si>
    <t>SH03BC</t>
  </si>
  <si>
    <t>Bradford Abbas with Clifton Maybank</t>
  </si>
  <si>
    <t>SH04BA</t>
  </si>
  <si>
    <t>Caundle Marsh</t>
  </si>
  <si>
    <t>SH07CM</t>
  </si>
  <si>
    <t>Chetnole</t>
  </si>
  <si>
    <t>SH10CH</t>
  </si>
  <si>
    <t>Folke</t>
  </si>
  <si>
    <t>SH14FO</t>
  </si>
  <si>
    <t>Glanvilles Wootton</t>
  </si>
  <si>
    <t>SH16GW</t>
  </si>
  <si>
    <t>Hermitage</t>
  </si>
  <si>
    <t>SH18HE</t>
  </si>
  <si>
    <t>Holnest</t>
  </si>
  <si>
    <t>SH20HO</t>
  </si>
  <si>
    <t>Holwell</t>
  </si>
  <si>
    <t>SH21HL</t>
  </si>
  <si>
    <t>Leigh</t>
  </si>
  <si>
    <t>SH22LE</t>
  </si>
  <si>
    <t>Pulham</t>
  </si>
  <si>
    <t>SH31PU</t>
  </si>
  <si>
    <t>Ryme Intrinseca</t>
  </si>
  <si>
    <t>SH34RI</t>
  </si>
  <si>
    <t>Thornford</t>
  </si>
  <si>
    <t>SH38TH</t>
  </si>
  <si>
    <t>Yetminster &amp; Hilfield</t>
  </si>
  <si>
    <t>SH41YE</t>
  </si>
  <si>
    <t>Stonehenge</t>
  </si>
  <si>
    <t>Amesbury</t>
  </si>
  <si>
    <t>ST01AM</t>
  </si>
  <si>
    <t>Avon River Team</t>
  </si>
  <si>
    <t>Bulford</t>
  </si>
  <si>
    <t>ST03BU</t>
  </si>
  <si>
    <t>Durrington</t>
  </si>
  <si>
    <t>ST06DU</t>
  </si>
  <si>
    <t>Enford</t>
  </si>
  <si>
    <t>ST07EN</t>
  </si>
  <si>
    <t>Figheldean</t>
  </si>
  <si>
    <t>ST08FI</t>
  </si>
  <si>
    <t>Fittleton cum Haxton</t>
  </si>
  <si>
    <t>ST09FT</t>
  </si>
  <si>
    <t>Milston with Brigmerston</t>
  </si>
  <si>
    <t>ST11MI</t>
  </si>
  <si>
    <t>Netheravon</t>
  </si>
  <si>
    <t>ST12NE</t>
  </si>
  <si>
    <t>Ludgershall and Tidworth</t>
  </si>
  <si>
    <t>Ludgershall and Faberstown</t>
  </si>
  <si>
    <t>ST10LU</t>
  </si>
  <si>
    <t>Salisbury Plain</t>
  </si>
  <si>
    <t>Chitterne</t>
  </si>
  <si>
    <t>ST05CH</t>
  </si>
  <si>
    <t>Orcheston</t>
  </si>
  <si>
    <t>ST13OR</t>
  </si>
  <si>
    <t>Shrewton</t>
  </si>
  <si>
    <t>ST15SH</t>
  </si>
  <si>
    <t>Tilshead</t>
  </si>
  <si>
    <t>ST21TL</t>
  </si>
  <si>
    <t>Tidworth</t>
  </si>
  <si>
    <t>ST20TI</t>
  </si>
  <si>
    <t>Woodford Valley with Archers Gate</t>
  </si>
  <si>
    <t>ST25WV</t>
  </si>
  <si>
    <t>Wylye and Till Valley</t>
  </si>
  <si>
    <t>Berwick St James</t>
  </si>
  <si>
    <t>ST02BJ</t>
  </si>
  <si>
    <t>South Newton</t>
  </si>
  <si>
    <t>ST16SN</t>
  </si>
  <si>
    <t>Stapleford</t>
  </si>
  <si>
    <t>ST17ST</t>
  </si>
  <si>
    <t>Stockton</t>
  </si>
  <si>
    <t>ST19SO</t>
  </si>
  <si>
    <t>The Langfords</t>
  </si>
  <si>
    <t>ST18SL</t>
  </si>
  <si>
    <t>Winterbourne Stoke</t>
  </si>
  <si>
    <t>ST23WS</t>
  </si>
  <si>
    <t>Wishford Magna</t>
  </si>
  <si>
    <t>ST24WI</t>
  </si>
  <si>
    <t>Wylye and Fisherton Delamere</t>
  </si>
  <si>
    <t>ST26WY</t>
  </si>
  <si>
    <t>Weymouth and Portland</t>
  </si>
  <si>
    <t>Abbotsbury Portesham &amp; Langton Herring</t>
  </si>
  <si>
    <t>Abbotsbury</t>
  </si>
  <si>
    <t>WE01AB</t>
  </si>
  <si>
    <t>Langton Herring</t>
  </si>
  <si>
    <t>WE06LH</t>
  </si>
  <si>
    <t>Portesham</t>
  </si>
  <si>
    <t>WE08PO</t>
  </si>
  <si>
    <t>Chickerell with Fleet</t>
  </si>
  <si>
    <t>Chickerell</t>
  </si>
  <si>
    <t>WE04CH</t>
  </si>
  <si>
    <t>Fleet</t>
  </si>
  <si>
    <t>WE05FL</t>
  </si>
  <si>
    <t>Portland Team Ministry</t>
  </si>
  <si>
    <t>Portland</t>
  </si>
  <si>
    <t>WE10POR</t>
  </si>
  <si>
    <t>Radipole &amp; Melcombe Regis</t>
  </si>
  <si>
    <t>Radipole St Aldhelm &amp; St Ann</t>
  </si>
  <si>
    <t>WE13RTR</t>
  </si>
  <si>
    <t>Radipole Emmanuel</t>
  </si>
  <si>
    <t>WE13RTE</t>
  </si>
  <si>
    <t>Radipole St John's &amp; Park District</t>
  </si>
  <si>
    <t>WE13RTJ</t>
  </si>
  <si>
    <t>Radipole St Mary's</t>
  </si>
  <si>
    <t>WE13RTM</t>
  </si>
  <si>
    <t>Weymouth Holy Trinity</t>
  </si>
  <si>
    <t>WE17WT</t>
  </si>
  <si>
    <t>Weymouth Ridgeway</t>
  </si>
  <si>
    <t>Bincombe with Broadwey</t>
  </si>
  <si>
    <t>WE02BB</t>
  </si>
  <si>
    <t>Buckland Ripers</t>
  </si>
  <si>
    <t>WE03BR</t>
  </si>
  <si>
    <t>Littlemoor</t>
  </si>
  <si>
    <t>WE11LF</t>
  </si>
  <si>
    <t>Osmington with Poxwell</t>
  </si>
  <si>
    <t>WE07OS</t>
  </si>
  <si>
    <t>Preston with Sutton Poyntz</t>
  </si>
  <si>
    <t>WE11PS</t>
  </si>
  <si>
    <t>Upwey</t>
  </si>
  <si>
    <t>WE16UP</t>
  </si>
  <si>
    <t>Weymouth St Paul</t>
  </si>
  <si>
    <t>WE19WP</t>
  </si>
  <si>
    <t>Wyke Regis All Saints with Saint Edmund</t>
  </si>
  <si>
    <t>Weymouth St Edmund</t>
  </si>
  <si>
    <t>WE18WE</t>
  </si>
  <si>
    <t>Wyke Regis</t>
  </si>
  <si>
    <t>WE20WR</t>
  </si>
  <si>
    <t>Alderholt</t>
  </si>
  <si>
    <t>WI01AL</t>
  </si>
  <si>
    <t>Canford Magna</t>
  </si>
  <si>
    <t>Canford Magna Parish</t>
  </si>
  <si>
    <t>WI02CAP</t>
  </si>
  <si>
    <t>Canford Magna St Barnabas Bearwood</t>
  </si>
  <si>
    <t>WI02CAB</t>
  </si>
  <si>
    <t>Canford Magna The Lantern</t>
  </si>
  <si>
    <t>WI02CAL</t>
  </si>
  <si>
    <t>Colehill</t>
  </si>
  <si>
    <t>WI03CO</t>
  </si>
  <si>
    <t>Corfe Mullen</t>
  </si>
  <si>
    <t>WI04CM</t>
  </si>
  <si>
    <t>Hampreston</t>
  </si>
  <si>
    <t>Ferndown</t>
  </si>
  <si>
    <t>WI05FE</t>
  </si>
  <si>
    <t>Hampreston and Stapehill</t>
  </si>
  <si>
    <t>WI06HA</t>
  </si>
  <si>
    <t>New Borough and Leigh St John (or Wimborne St John)</t>
  </si>
  <si>
    <t>WI19WJ</t>
  </si>
  <si>
    <t>West Parley</t>
  </si>
  <si>
    <t>Parley West</t>
  </si>
  <si>
    <t>WI17WP</t>
  </si>
  <si>
    <t>Cranborne with Boveridge</t>
  </si>
  <si>
    <t>WI12QUC</t>
  </si>
  <si>
    <t>Edmondsham</t>
  </si>
  <si>
    <t>WI12QUE</t>
  </si>
  <si>
    <t>Wimborne St Giles</t>
  </si>
  <si>
    <t>WI12QUG</t>
  </si>
  <si>
    <t>Woodlands</t>
  </si>
  <si>
    <t>WI12QUW</t>
  </si>
  <si>
    <t>Verwood</t>
  </si>
  <si>
    <t>WI15VE</t>
  </si>
  <si>
    <t>West Moors</t>
  </si>
  <si>
    <t>WI16WM</t>
  </si>
  <si>
    <t>Wimborne Minster</t>
  </si>
  <si>
    <t>WI18WT</t>
  </si>
  <si>
    <t>Wimborne Villages</t>
  </si>
  <si>
    <t>WI07WV</t>
  </si>
  <si>
    <t>Named Range</t>
  </si>
  <si>
    <t>Benefice and Parish List</t>
  </si>
  <si>
    <t>Catergory List</t>
  </si>
  <si>
    <t>Category A</t>
  </si>
  <si>
    <t>Category B</t>
  </si>
  <si>
    <t>Category C</t>
  </si>
  <si>
    <t>Category D</t>
  </si>
  <si>
    <t>Category E</t>
  </si>
  <si>
    <r>
      <rPr>
        <b/>
        <sz val="14"/>
        <color theme="1"/>
        <rFont val="Calibri"/>
        <family val="2"/>
      </rPr>
      <t>OPTION 1 -</t>
    </r>
    <r>
      <rPr>
        <sz val="14"/>
        <color theme="1"/>
        <rFont val="Calibri"/>
        <family val="2"/>
      </rPr>
      <t xml:space="preserve"> Create a list of church members (aged 18 years and over) and enter count in Box A</t>
    </r>
  </si>
  <si>
    <t>Count Form</t>
  </si>
  <si>
    <t>Parish Form</t>
  </si>
  <si>
    <t xml:space="preserve">Parish Membership and Affluence Declaration:  2022 for 2023 Share </t>
  </si>
  <si>
    <t>Visitors attending (taken from above)</t>
  </si>
  <si>
    <t>Link to home tab:</t>
  </si>
  <si>
    <t>Count table (only include those members aged 18 and over)</t>
  </si>
  <si>
    <t>Please select deanery benefice and parish from Drop down below</t>
  </si>
  <si>
    <r>
      <rPr>
        <b/>
        <sz val="14"/>
        <color theme="1"/>
        <rFont val="Calibri"/>
        <family val="2"/>
      </rPr>
      <t>OPTION 2 -</t>
    </r>
    <r>
      <rPr>
        <sz val="14"/>
        <color theme="1"/>
        <rFont val="Calibri"/>
        <family val="2"/>
      </rPr>
      <t xml:space="preserve"> Do a physical count of attendees (aged 18 years and over) on the five Sundays in May (1st-29th), once completed enter this number in Box A, we have provided a form for this should you need it, click the link to the count form.</t>
    </r>
  </si>
  <si>
    <t xml:space="preserve">For reference only we have included the prior years' counts </t>
  </si>
  <si>
    <t>Please click link to submission values to get a summary for  your online submission.</t>
  </si>
  <si>
    <t>Church Members attending *</t>
  </si>
  <si>
    <t>Church Members unable to attend **</t>
  </si>
  <si>
    <t xml:space="preserve">New members within last year </t>
  </si>
  <si>
    <t>* This can include fresh expressions where the activity is an integral part of the life of the church</t>
  </si>
  <si>
    <t>** This could include those making a financial contribution but not necessarily regular attendees (or maybe not even church-goers)</t>
  </si>
  <si>
    <t>The Gussages</t>
  </si>
  <si>
    <t>Kingston Lacy &amp; Shapwick</t>
  </si>
  <si>
    <t>OR</t>
  </si>
  <si>
    <t>PU17AL</t>
  </si>
  <si>
    <t>WI22GU</t>
  </si>
  <si>
    <t>WI23KS</t>
  </si>
  <si>
    <t>Combined Parishes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</si>
</sst>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ill Sans Nova"/>
      <family val="2"/>
    </font>
    <font>
      <b/>
      <sz val="12"/>
      <color rgb="FFC00000"/>
      <name val="Gill Sans Nova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4"/>
      <name val="Calibri"/>
      <family val="2"/>
    </font>
    <font>
      <sz val="14"/>
      <color theme="0"/>
      <name val="Calibri"/>
      <family val="2"/>
    </font>
    <font>
      <sz val="14"/>
      <name val="Calibri"/>
      <family val="2"/>
    </font>
    <font>
      <b/>
      <sz val="14"/>
      <color rgb="FFC00000"/>
      <name val="Calibri"/>
      <family val="2"/>
    </font>
    <font>
      <b/>
      <sz val="18"/>
      <color rgb="FF7030A0"/>
      <name val="Calibri"/>
      <family val="2"/>
    </font>
    <font>
      <sz val="14"/>
      <color theme="1"/>
      <name val="Calibri"/>
      <family val="2"/>
      <scheme val="minor"/>
    </font>
    <font>
      <sz val="24"/>
      <color rgb="FFFFFFFF"/>
      <name val="Calibri"/>
      <family val="2"/>
      <scheme val="minor"/>
    </font>
    <font>
      <sz val="11"/>
      <color rgb="FF000000"/>
      <name val="Segoe UI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</font>
    <font>
      <u/>
      <sz val="14"/>
      <color theme="0"/>
      <name val="Calibri"/>
      <family val="2"/>
      <scheme val="minor"/>
    </font>
    <font>
      <u/>
      <sz val="20"/>
      <color theme="0"/>
      <name val="Calibri"/>
      <family val="2"/>
      <scheme val="minor"/>
    </font>
    <font>
      <b/>
      <sz val="14"/>
      <color rgb="FFFF0000"/>
      <name val="Gill Sans Nova"/>
      <family val="2"/>
    </font>
    <font>
      <b/>
      <sz val="26"/>
      <color rgb="FF7030A0"/>
      <name val="Calibri"/>
      <family val="2"/>
    </font>
    <font>
      <b/>
      <sz val="16"/>
      <color theme="1"/>
      <name val="Calibri"/>
      <family val="2"/>
    </font>
    <font>
      <b/>
      <sz val="16"/>
      <color theme="0"/>
      <name val="Calibri"/>
      <family val="2"/>
    </font>
    <font>
      <b/>
      <u/>
      <sz val="18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377B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387BB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4" fillId="3" borderId="0" xfId="0" applyFont="1" applyFill="1"/>
    <xf numFmtId="14" fontId="5" fillId="3" borderId="0" xfId="0" applyNumberFormat="1" applyFont="1" applyFill="1" applyAlignment="1">
      <alignment horizontal="center"/>
    </xf>
    <xf numFmtId="0" fontId="7" fillId="3" borderId="0" xfId="0" applyFont="1" applyFill="1"/>
    <xf numFmtId="0" fontId="8" fillId="3" borderId="0" xfId="0" applyFont="1" applyFill="1"/>
    <xf numFmtId="0" fontId="5" fillId="3" borderId="0" xfId="0" applyFont="1" applyFill="1"/>
    <xf numFmtId="0" fontId="0" fillId="3" borderId="0" xfId="0" applyFill="1"/>
    <xf numFmtId="0" fontId="11" fillId="0" borderId="0" xfId="0" applyFont="1"/>
    <xf numFmtId="0" fontId="11" fillId="3" borderId="0" xfId="0" applyFont="1" applyFill="1"/>
    <xf numFmtId="0" fontId="12" fillId="3" borderId="0" xfId="0" applyFont="1" applyFill="1"/>
    <xf numFmtId="0" fontId="13" fillId="0" borderId="0" xfId="0" applyFont="1"/>
    <xf numFmtId="0" fontId="5" fillId="3" borderId="0" xfId="0" applyFont="1" applyFill="1" applyAlignment="1">
      <alignment horizontal="left"/>
    </xf>
    <xf numFmtId="0" fontId="6" fillId="3" borderId="0" xfId="0" applyFont="1" applyFill="1"/>
    <xf numFmtId="0" fontId="0" fillId="0" borderId="0" xfId="0" applyAlignment="1">
      <alignment horizontal="center" vertical="center"/>
    </xf>
    <xf numFmtId="0" fontId="0" fillId="0" borderId="12" xfId="0" applyBorder="1"/>
    <xf numFmtId="0" fontId="0" fillId="0" borderId="14" xfId="0" applyBorder="1"/>
    <xf numFmtId="0" fontId="0" fillId="0" borderId="5" xfId="0" applyBorder="1"/>
    <xf numFmtId="0" fontId="0" fillId="0" borderId="15" xfId="0" applyBorder="1"/>
    <xf numFmtId="0" fontId="0" fillId="0" borderId="21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" xfId="0" applyBorder="1"/>
    <xf numFmtId="0" fontId="0" fillId="0" borderId="4" xfId="0" applyBorder="1"/>
    <xf numFmtId="0" fontId="0" fillId="0" borderId="13" xfId="0" applyBorder="1"/>
    <xf numFmtId="0" fontId="0" fillId="0" borderId="16" xfId="0" applyBorder="1"/>
    <xf numFmtId="0" fontId="5" fillId="5" borderId="1" xfId="0" applyFont="1" applyFill="1" applyBorder="1" applyProtection="1"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>
      <alignment horizontal="left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9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11" fillId="6" borderId="0" xfId="0" applyFont="1" applyFill="1"/>
    <xf numFmtId="0" fontId="5" fillId="3" borderId="0" xfId="0" applyFont="1" applyFill="1" applyBorder="1"/>
    <xf numFmtId="0" fontId="8" fillId="2" borderId="6" xfId="0" applyFont="1" applyFill="1" applyBorder="1" applyAlignment="1" applyProtection="1">
      <alignment horizontal="right"/>
      <protection locked="0"/>
    </xf>
    <xf numFmtId="0" fontId="8" fillId="2" borderId="7" xfId="0" applyFont="1" applyFill="1" applyBorder="1" applyAlignment="1" applyProtection="1">
      <alignment horizontal="right"/>
      <protection locked="0"/>
    </xf>
    <xf numFmtId="0" fontId="8" fillId="2" borderId="8" xfId="0" applyFont="1" applyFill="1" applyBorder="1" applyAlignment="1" applyProtection="1">
      <alignment horizontal="right"/>
      <protection locked="0"/>
    </xf>
    <xf numFmtId="0" fontId="26" fillId="7" borderId="2" xfId="2" quotePrefix="1" applyFont="1" applyFill="1" applyBorder="1" applyAlignment="1" applyProtection="1">
      <alignment horizontal="center" vertical="center"/>
    </xf>
    <xf numFmtId="0" fontId="2" fillId="3" borderId="0" xfId="0" applyFont="1" applyFill="1" applyProtection="1"/>
    <xf numFmtId="0" fontId="10" fillId="0" borderId="0" xfId="0" applyFont="1" applyProtection="1"/>
    <xf numFmtId="0" fontId="2" fillId="0" borderId="0" xfId="0" applyFont="1" applyProtection="1"/>
    <xf numFmtId="0" fontId="4" fillId="3" borderId="0" xfId="0" applyFont="1" applyFill="1" applyProtection="1"/>
    <xf numFmtId="0" fontId="4" fillId="3" borderId="0" xfId="0" applyFont="1" applyFill="1" applyAlignment="1" applyProtection="1">
      <alignment horizontal="left" vertical="center" wrapText="1"/>
    </xf>
    <xf numFmtId="0" fontId="20" fillId="4" borderId="4" xfId="2" quotePrefix="1" applyFont="1" applyFill="1" applyBorder="1" applyAlignment="1" applyProtection="1">
      <alignment horizontal="center" vertical="center"/>
    </xf>
    <xf numFmtId="0" fontId="5" fillId="3" borderId="0" xfId="0" applyFont="1" applyFill="1" applyProtection="1"/>
    <xf numFmtId="0" fontId="5" fillId="3" borderId="0" xfId="0" applyFont="1" applyFill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4" fillId="3" borderId="0" xfId="0" applyFont="1" applyFill="1" applyAlignment="1" applyProtection="1">
      <alignment vertical="center" wrapText="1"/>
    </xf>
    <xf numFmtId="0" fontId="4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horizontal="right" vertical="center"/>
    </xf>
    <xf numFmtId="0" fontId="5" fillId="3" borderId="0" xfId="0" applyFont="1" applyFill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right"/>
    </xf>
    <xf numFmtId="0" fontId="5" fillId="3" borderId="0" xfId="0" applyFont="1" applyFill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right"/>
    </xf>
    <xf numFmtId="0" fontId="18" fillId="4" borderId="0" xfId="0" applyFont="1" applyFill="1" applyProtection="1"/>
    <xf numFmtId="0" fontId="18" fillId="4" borderId="0" xfId="0" applyFont="1" applyFill="1" applyAlignment="1" applyProtection="1">
      <alignment horizontal="right"/>
    </xf>
    <xf numFmtId="0" fontId="7" fillId="4" borderId="0" xfId="0" applyFont="1" applyFill="1" applyProtection="1"/>
    <xf numFmtId="0" fontId="5" fillId="0" borderId="0" xfId="0" applyFont="1" applyProtection="1"/>
    <xf numFmtId="0" fontId="5" fillId="3" borderId="0" xfId="0" applyFont="1" applyFill="1" applyAlignment="1" applyProtection="1">
      <alignment vertical="center"/>
    </xf>
    <xf numFmtId="0" fontId="18" fillId="4" borderId="1" xfId="0" applyFont="1" applyFill="1" applyBorder="1" applyAlignment="1" applyProtection="1">
      <alignment horizontal="center"/>
    </xf>
    <xf numFmtId="0" fontId="27" fillId="7" borderId="2" xfId="2" quotePrefix="1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left" vertical="center"/>
    </xf>
    <xf numFmtId="0" fontId="4" fillId="3" borderId="0" xfId="0" applyFont="1" applyFill="1" applyAlignment="1" applyProtection="1">
      <alignment horizontal="left" vertical="center"/>
    </xf>
    <xf numFmtId="0" fontId="0" fillId="3" borderId="0" xfId="0" applyFill="1" applyProtection="1"/>
    <xf numFmtId="0" fontId="4" fillId="3" borderId="11" xfId="0" applyFont="1" applyFill="1" applyBorder="1" applyProtection="1"/>
    <xf numFmtId="0" fontId="9" fillId="3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28" fillId="3" borderId="27" xfId="0" applyFont="1" applyFill="1" applyBorder="1"/>
    <xf numFmtId="0" fontId="4" fillId="3" borderId="28" xfId="0" applyFont="1" applyFill="1" applyBorder="1" applyProtection="1"/>
    <xf numFmtId="0" fontId="28" fillId="3" borderId="29" xfId="0" applyFont="1" applyFill="1" applyBorder="1"/>
    <xf numFmtId="0" fontId="4" fillId="3" borderId="9" xfId="0" applyFont="1" applyFill="1" applyBorder="1" applyProtection="1"/>
    <xf numFmtId="0" fontId="28" fillId="3" borderId="10" xfId="0" applyFont="1" applyFill="1" applyBorder="1"/>
    <xf numFmtId="0" fontId="28" fillId="3" borderId="11" xfId="0" applyFont="1" applyFill="1" applyBorder="1"/>
    <xf numFmtId="0" fontId="5" fillId="3" borderId="1" xfId="0" applyFont="1" applyFill="1" applyBorder="1"/>
    <xf numFmtId="0" fontId="8" fillId="2" borderId="24" xfId="0" applyFont="1" applyFill="1" applyBorder="1" applyAlignment="1" applyProtection="1">
      <alignment horizontal="right"/>
      <protection locked="0"/>
    </xf>
    <xf numFmtId="0" fontId="8" fillId="2" borderId="25" xfId="0" applyFont="1" applyFill="1" applyBorder="1" applyAlignment="1" applyProtection="1">
      <alignment horizontal="right"/>
      <protection locked="0"/>
    </xf>
    <xf numFmtId="0" fontId="8" fillId="2" borderId="26" xfId="0" applyFont="1" applyFill="1" applyBorder="1" applyAlignment="1" applyProtection="1">
      <alignment horizontal="right"/>
      <protection locked="0"/>
    </xf>
    <xf numFmtId="0" fontId="5" fillId="3" borderId="18" xfId="0" applyFont="1" applyFill="1" applyBorder="1" applyAlignment="1" applyProtection="1">
      <alignment horizontal="right"/>
      <protection locked="0"/>
    </xf>
    <xf numFmtId="0" fontId="5" fillId="3" borderId="19" xfId="0" applyFont="1" applyFill="1" applyBorder="1" applyAlignment="1" applyProtection="1">
      <alignment horizontal="right"/>
      <protection locked="0"/>
    </xf>
    <xf numFmtId="0" fontId="29" fillId="3" borderId="20" xfId="0" applyFont="1" applyFill="1" applyBorder="1" applyAlignment="1" applyProtection="1">
      <alignment horizontal="right"/>
      <protection locked="0"/>
    </xf>
    <xf numFmtId="14" fontId="4" fillId="3" borderId="8" xfId="0" applyNumberFormat="1" applyFont="1" applyFill="1" applyBorder="1" applyAlignment="1" applyProtection="1">
      <alignment vertical="center"/>
      <protection locked="0"/>
    </xf>
    <xf numFmtId="0" fontId="30" fillId="0" borderId="0" xfId="0" applyFont="1"/>
    <xf numFmtId="164" fontId="0" fillId="0" borderId="0" xfId="1" applyNumberFormat="1" applyFont="1"/>
    <xf numFmtId="0" fontId="4" fillId="3" borderId="0" xfId="0" applyFont="1" applyFill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center" vertical="center" wrapText="1"/>
    </xf>
    <xf numFmtId="0" fontId="24" fillId="4" borderId="0" xfId="0" applyFont="1" applyFill="1" applyAlignment="1" applyProtection="1">
      <alignment horizontal="left"/>
    </xf>
    <xf numFmtId="0" fontId="10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right"/>
    </xf>
    <xf numFmtId="0" fontId="7" fillId="4" borderId="0" xfId="0" applyFont="1" applyFill="1" applyAlignment="1" applyProtection="1">
      <alignment horizontal="right" wrapText="1"/>
    </xf>
    <xf numFmtId="0" fontId="7" fillId="4" borderId="0" xfId="0" applyFont="1" applyFill="1" applyAlignment="1" applyProtection="1">
      <alignment horizontal="right"/>
    </xf>
    <xf numFmtId="0" fontId="26" fillId="7" borderId="30" xfId="2" quotePrefix="1" applyFont="1" applyFill="1" applyBorder="1" applyAlignment="1" applyProtection="1">
      <alignment horizontal="center" vertical="center"/>
    </xf>
    <xf numFmtId="0" fontId="26" fillId="7" borderId="23" xfId="2" quotePrefix="1" applyFont="1" applyFill="1" applyBorder="1" applyAlignment="1" applyProtection="1">
      <alignment horizontal="center" vertical="center"/>
    </xf>
    <xf numFmtId="0" fontId="31" fillId="3" borderId="0" xfId="0" applyFont="1" applyFill="1" applyAlignment="1" applyProtection="1">
      <alignment horizontal="center" vertical="center" wrapText="1"/>
    </xf>
    <xf numFmtId="0" fontId="21" fillId="0" borderId="0" xfId="0" applyFont="1" applyAlignment="1" applyProtection="1">
      <alignment horizontal="right"/>
    </xf>
    <xf numFmtId="0" fontId="22" fillId="3" borderId="0" xfId="0" applyFont="1" applyFill="1" applyAlignment="1" applyProtection="1">
      <alignment horizontal="center"/>
    </xf>
    <xf numFmtId="0" fontId="23" fillId="5" borderId="0" xfId="0" applyFont="1" applyFill="1" applyAlignment="1" applyProtection="1">
      <alignment horizontal="left"/>
      <protection locked="0"/>
    </xf>
    <xf numFmtId="0" fontId="9" fillId="3" borderId="0" xfId="0" applyFont="1" applyFill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left" vertical="center"/>
    </xf>
    <xf numFmtId="0" fontId="4" fillId="3" borderId="10" xfId="0" applyFont="1" applyFill="1" applyBorder="1" applyAlignment="1" applyProtection="1">
      <alignment horizontal="left" vertical="center"/>
    </xf>
    <xf numFmtId="0" fontId="5" fillId="3" borderId="0" xfId="0" applyFont="1" applyFill="1" applyAlignment="1" applyProtection="1">
      <alignment horizontal="left" vertical="center" wrapText="1"/>
    </xf>
    <xf numFmtId="0" fontId="4" fillId="3" borderId="6" xfId="0" applyFont="1" applyFill="1" applyBorder="1" applyAlignment="1" applyProtection="1">
      <alignment horizontal="left"/>
      <protection locked="0"/>
    </xf>
    <xf numFmtId="0" fontId="4" fillId="3" borderId="7" xfId="0" applyFont="1" applyFill="1" applyBorder="1" applyAlignment="1" applyProtection="1">
      <alignment horizontal="left"/>
      <protection locked="0"/>
    </xf>
    <xf numFmtId="14" fontId="4" fillId="3" borderId="2" xfId="0" applyNumberFormat="1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25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11" fillId="3" borderId="0" xfId="0" applyFont="1" applyFill="1" applyAlignment="1">
      <alignment horizontal="right"/>
    </xf>
    <xf numFmtId="0" fontId="19" fillId="7" borderId="5" xfId="2" quotePrefix="1" applyFont="1" applyFill="1" applyBorder="1" applyAlignment="1" applyProtection="1">
      <alignment horizontal="center" vertical="center"/>
    </xf>
    <xf numFmtId="0" fontId="19" fillId="7" borderId="0" xfId="2" quotePrefix="1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6" fillId="3" borderId="0" xfId="2" applyFont="1" applyFill="1" applyAlignment="1">
      <alignment horizontal="center" vertical="center"/>
    </xf>
    <xf numFmtId="0" fontId="14" fillId="3" borderId="0" xfId="0" applyFont="1" applyFill="1" applyAlignment="1">
      <alignment horizontal="righ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D387BB"/>
      <color rgb="FF8377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orms.office.com/r/XBUSJutsT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4</xdr:row>
      <xdr:rowOff>171449</xdr:rowOff>
    </xdr:from>
    <xdr:to>
      <xdr:col>8</xdr:col>
      <xdr:colOff>455492</xdr:colOff>
      <xdr:row>9</xdr:row>
      <xdr:rowOff>174032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CC171B-B906-417D-9734-E4812B5A4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24425" y="2009774"/>
          <a:ext cx="2255717" cy="2002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orms.office.com/r/XBUSJutsT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F327C-2158-476B-A9DF-C91EA7D3E5C5}">
  <sheetPr>
    <pageSetUpPr fitToPage="1"/>
  </sheetPr>
  <dimension ref="A1:H53"/>
  <sheetViews>
    <sheetView showGridLines="0" tabSelected="1" zoomScale="85" zoomScaleNormal="85" zoomScaleSheetLayoutView="100" workbookViewId="0">
      <selection activeCell="A2" sqref="A2:F2"/>
    </sheetView>
  </sheetViews>
  <sheetFormatPr defaultColWidth="0" defaultRowHeight="15" zeroHeight="1" x14ac:dyDescent="0.25"/>
  <cols>
    <col min="1" max="1" width="43.85546875" style="45" bestFit="1" customWidth="1"/>
    <col min="2" max="2" width="24.7109375" style="45" customWidth="1"/>
    <col min="3" max="6" width="21.85546875" style="45" customWidth="1"/>
    <col min="7" max="7" width="2.140625" style="45" customWidth="1"/>
    <col min="8" max="16384" width="0" style="45" hidden="1"/>
  </cols>
  <sheetData>
    <row r="1" spans="1:8" s="44" customFormat="1" ht="39.6" customHeight="1" x14ac:dyDescent="0.5">
      <c r="A1" s="101" t="s">
        <v>1117</v>
      </c>
      <c r="B1" s="101"/>
      <c r="C1" s="101"/>
      <c r="D1" s="101"/>
      <c r="E1" s="101"/>
      <c r="F1" s="101"/>
      <c r="G1" s="43"/>
    </row>
    <row r="2" spans="1:8" ht="29.45" customHeight="1" x14ac:dyDescent="0.35">
      <c r="A2" s="100" t="s">
        <v>1121</v>
      </c>
      <c r="B2" s="100"/>
      <c r="C2" s="100"/>
      <c r="D2" s="100"/>
      <c r="E2" s="100"/>
      <c r="F2" s="100"/>
      <c r="G2" s="43"/>
    </row>
    <row r="3" spans="1:8" ht="25.15" customHeight="1" x14ac:dyDescent="0.35">
      <c r="A3" s="46" t="s">
        <v>1</v>
      </c>
      <c r="B3" s="102"/>
      <c r="C3" s="102"/>
      <c r="D3" s="102"/>
      <c r="E3" s="102"/>
      <c r="F3" s="102"/>
      <c r="G3" s="43"/>
    </row>
    <row r="4" spans="1:8" ht="25.15" customHeight="1" x14ac:dyDescent="0.35">
      <c r="A4" s="46" t="s">
        <v>3</v>
      </c>
      <c r="B4" s="102"/>
      <c r="C4" s="102"/>
      <c r="D4" s="102"/>
      <c r="E4" s="102"/>
      <c r="F4" s="102"/>
      <c r="G4" s="43"/>
    </row>
    <row r="5" spans="1:8" ht="25.15" customHeight="1" x14ac:dyDescent="0.35">
      <c r="A5" s="46" t="s">
        <v>5</v>
      </c>
      <c r="B5" s="102"/>
      <c r="C5" s="102"/>
      <c r="D5" s="102"/>
      <c r="E5" s="102"/>
      <c r="F5" s="102"/>
      <c r="G5" s="43"/>
    </row>
    <row r="6" spans="1:8" ht="25.15" customHeight="1" x14ac:dyDescent="0.35">
      <c r="A6" s="46" t="s">
        <v>6</v>
      </c>
      <c r="B6" s="92" t="str">
        <f>IF(B5="","",VLOOKUP($B$5,Lookup!$C:$D,2,0))</f>
        <v/>
      </c>
      <c r="C6" s="92"/>
      <c r="D6" s="92"/>
      <c r="E6" s="92"/>
      <c r="F6" s="92"/>
      <c r="G6" s="43"/>
    </row>
    <row r="7" spans="1:8" ht="34.9" customHeight="1" x14ac:dyDescent="0.35">
      <c r="A7" s="93" t="s">
        <v>7</v>
      </c>
      <c r="B7" s="93"/>
      <c r="C7" s="93"/>
      <c r="D7" s="93"/>
      <c r="E7" s="93"/>
      <c r="F7" s="93"/>
      <c r="G7" s="43"/>
    </row>
    <row r="8" spans="1:8" ht="19.5" thickBot="1" x14ac:dyDescent="0.3">
      <c r="A8" s="90" t="s">
        <v>1114</v>
      </c>
      <c r="B8" s="90"/>
      <c r="C8" s="90"/>
      <c r="D8" s="90"/>
      <c r="E8" s="90"/>
      <c r="F8" s="90"/>
      <c r="G8" s="43"/>
    </row>
    <row r="9" spans="1:8" ht="20.25" customHeight="1" thickBot="1" x14ac:dyDescent="0.3">
      <c r="A9" s="99" t="s">
        <v>1132</v>
      </c>
      <c r="B9" s="99"/>
      <c r="C9" s="99"/>
      <c r="D9" s="99"/>
      <c r="F9" s="97" t="s">
        <v>1115</v>
      </c>
      <c r="G9" s="43"/>
    </row>
    <row r="10" spans="1:8" ht="37.9" customHeight="1" thickBot="1" x14ac:dyDescent="0.3">
      <c r="A10" s="90" t="s">
        <v>1122</v>
      </c>
      <c r="B10" s="90"/>
      <c r="C10" s="90"/>
      <c r="D10" s="90"/>
      <c r="F10" s="98"/>
      <c r="G10" s="47"/>
      <c r="H10" s="48"/>
    </row>
    <row r="11" spans="1:8" ht="18.75" customHeight="1" x14ac:dyDescent="0.25">
      <c r="A11" s="90"/>
      <c r="B11" s="90"/>
      <c r="C11" s="90"/>
      <c r="D11" s="90"/>
      <c r="G11" s="43"/>
    </row>
    <row r="12" spans="1:8" ht="17.45" customHeight="1" thickBot="1" x14ac:dyDescent="0.3">
      <c r="A12" s="47"/>
      <c r="B12" s="47"/>
      <c r="C12" s="47"/>
      <c r="D12" s="47"/>
      <c r="E12" s="47"/>
      <c r="F12" s="47"/>
      <c r="G12" s="43"/>
    </row>
    <row r="13" spans="1:8" ht="34.9" customHeight="1" thickBot="1" x14ac:dyDescent="0.35">
      <c r="A13" s="49" t="s">
        <v>15</v>
      </c>
      <c r="B13" s="46"/>
      <c r="C13" s="46"/>
      <c r="D13" s="46"/>
      <c r="E13" s="50" t="s">
        <v>16</v>
      </c>
      <c r="F13" s="27"/>
      <c r="G13" s="43"/>
    </row>
    <row r="14" spans="1:8" ht="18.75" x14ac:dyDescent="0.3">
      <c r="A14" s="49"/>
      <c r="B14" s="46"/>
      <c r="C14" s="46"/>
      <c r="D14" s="46"/>
      <c r="E14" s="50"/>
      <c r="F14" s="50"/>
      <c r="G14" s="43"/>
      <c r="H14" s="51"/>
    </row>
    <row r="15" spans="1:8" ht="17.25" customHeight="1" thickBot="1" x14ac:dyDescent="0.35">
      <c r="A15" s="46"/>
      <c r="B15" s="52"/>
      <c r="C15" s="53"/>
      <c r="D15" s="53"/>
      <c r="E15" s="54" t="s">
        <v>17</v>
      </c>
      <c r="F15" s="55" t="s">
        <v>18</v>
      </c>
      <c r="G15" s="43"/>
    </row>
    <row r="16" spans="1:8" ht="19.5" thickBot="1" x14ac:dyDescent="0.35">
      <c r="A16" s="91" t="s">
        <v>19</v>
      </c>
      <c r="B16" s="91"/>
      <c r="C16" s="94" t="s">
        <v>20</v>
      </c>
      <c r="D16" s="94"/>
      <c r="E16" s="50">
        <v>2022</v>
      </c>
      <c r="F16" s="56">
        <f>F13</f>
        <v>0</v>
      </c>
      <c r="G16" s="43"/>
    </row>
    <row r="17" spans="1:7" ht="19.5" thickBot="1" x14ac:dyDescent="0.35">
      <c r="A17" s="91"/>
      <c r="B17" s="91"/>
      <c r="C17" s="94" t="s">
        <v>21</v>
      </c>
      <c r="D17" s="94"/>
      <c r="E17" s="50" t="s">
        <v>22</v>
      </c>
      <c r="F17" s="56" t="str">
        <f>IF(B6="","",VLOOKUP($B$6,Lookup!$D:$I,6,0))</f>
        <v/>
      </c>
      <c r="G17" s="43"/>
    </row>
    <row r="18" spans="1:7" ht="19.5" thickBot="1" x14ac:dyDescent="0.35">
      <c r="A18" s="91"/>
      <c r="B18" s="91"/>
      <c r="C18" s="94" t="s">
        <v>23</v>
      </c>
      <c r="D18" s="94"/>
      <c r="E18" s="50">
        <v>2023</v>
      </c>
      <c r="F18" s="56" t="str">
        <f>IF(B6="","",ROUND(AVERAGE(F16:F17),0))</f>
        <v/>
      </c>
      <c r="G18" s="43"/>
    </row>
    <row r="19" spans="1:7" ht="18.75" x14ac:dyDescent="0.3">
      <c r="A19" s="57"/>
      <c r="B19" s="57"/>
      <c r="C19" s="58"/>
      <c r="D19" s="58"/>
      <c r="E19" s="50"/>
      <c r="F19" s="50"/>
      <c r="G19" s="43"/>
    </row>
    <row r="20" spans="1:7" ht="18.75" x14ac:dyDescent="0.3">
      <c r="A20" s="95" t="s">
        <v>1123</v>
      </c>
      <c r="B20" s="95"/>
      <c r="C20" s="59">
        <v>2017</v>
      </c>
      <c r="D20" s="59">
        <v>2018</v>
      </c>
      <c r="E20" s="59">
        <v>2019</v>
      </c>
      <c r="F20" s="60" t="s">
        <v>24</v>
      </c>
      <c r="G20" s="43"/>
    </row>
    <row r="21" spans="1:7" ht="18.75" x14ac:dyDescent="0.3">
      <c r="A21" s="96" t="s">
        <v>25</v>
      </c>
      <c r="B21" s="96"/>
      <c r="C21" s="61" t="str">
        <f>IF(B6="","",VLOOKUP($B$6,Lookup!$D:$I,3,0))</f>
        <v/>
      </c>
      <c r="D21" s="61" t="str">
        <f>IF(B6="","",VLOOKUP($B$6,Lookup!$D:$I,4,0))</f>
        <v/>
      </c>
      <c r="E21" s="61" t="str">
        <f>IF(B6="","",VLOOKUP($B$6,Lookup!$D:$I,5,0))</f>
        <v/>
      </c>
      <c r="F21" s="61" t="str">
        <f>IF(B6="","",ROUND(AVERAGE(C21:E21),0))</f>
        <v/>
      </c>
      <c r="G21" s="43"/>
    </row>
    <row r="22" spans="1:7" ht="34.9" customHeight="1" x14ac:dyDescent="0.35">
      <c r="A22" s="93" t="s">
        <v>26</v>
      </c>
      <c r="B22" s="93"/>
      <c r="C22" s="93"/>
      <c r="D22" s="93"/>
      <c r="E22" s="93"/>
      <c r="F22" s="93"/>
      <c r="G22" s="43"/>
    </row>
    <row r="23" spans="1:7" ht="45" customHeight="1" x14ac:dyDescent="0.25">
      <c r="A23" s="106" t="s">
        <v>27</v>
      </c>
      <c r="B23" s="106"/>
      <c r="C23" s="106"/>
      <c r="D23" s="106"/>
      <c r="E23" s="106"/>
      <c r="F23" s="106"/>
      <c r="G23" s="43"/>
    </row>
    <row r="24" spans="1:7" ht="45" customHeight="1" x14ac:dyDescent="0.25">
      <c r="A24" s="106" t="s">
        <v>28</v>
      </c>
      <c r="B24" s="106"/>
      <c r="C24" s="106"/>
      <c r="D24" s="106"/>
      <c r="E24" s="106"/>
      <c r="F24" s="106"/>
      <c r="G24" s="43"/>
    </row>
    <row r="25" spans="1:7" ht="45" customHeight="1" x14ac:dyDescent="0.25">
      <c r="A25" s="106" t="s">
        <v>29</v>
      </c>
      <c r="B25" s="106"/>
      <c r="C25" s="106"/>
      <c r="D25" s="106"/>
      <c r="E25" s="106"/>
      <c r="F25" s="106"/>
      <c r="G25" s="43"/>
    </row>
    <row r="26" spans="1:7" ht="45" customHeight="1" x14ac:dyDescent="0.25">
      <c r="A26" s="106" t="s">
        <v>30</v>
      </c>
      <c r="B26" s="106"/>
      <c r="C26" s="106"/>
      <c r="D26" s="106"/>
      <c r="E26" s="106"/>
      <c r="F26" s="106"/>
      <c r="G26" s="43"/>
    </row>
    <row r="27" spans="1:7" ht="45" customHeight="1" thickBot="1" x14ac:dyDescent="0.3">
      <c r="A27" s="106" t="s">
        <v>31</v>
      </c>
      <c r="B27" s="106"/>
      <c r="C27" s="106"/>
      <c r="D27" s="106"/>
      <c r="E27" s="106"/>
      <c r="F27" s="106"/>
      <c r="G27" s="43"/>
    </row>
    <row r="28" spans="1:7" ht="34.9" customHeight="1" thickBot="1" x14ac:dyDescent="0.35">
      <c r="A28" s="62" t="s">
        <v>32</v>
      </c>
      <c r="B28" s="46"/>
      <c r="C28" s="46"/>
      <c r="D28" s="46"/>
      <c r="E28" s="51" t="s">
        <v>33</v>
      </c>
      <c r="F28" s="28"/>
      <c r="G28" s="43"/>
    </row>
    <row r="29" spans="1:7" ht="19.5" thickBot="1" x14ac:dyDescent="0.35">
      <c r="A29" s="53"/>
      <c r="B29" s="53"/>
      <c r="C29" s="53"/>
      <c r="D29" s="53"/>
      <c r="E29" s="53"/>
      <c r="F29" s="46"/>
      <c r="G29" s="43"/>
    </row>
    <row r="30" spans="1:7" ht="19.5" thickBot="1" x14ac:dyDescent="0.35">
      <c r="A30" s="53" t="s">
        <v>35</v>
      </c>
      <c r="B30" s="46"/>
      <c r="C30" s="63" t="s">
        <v>36</v>
      </c>
      <c r="D30" s="53"/>
      <c r="E30" s="46"/>
      <c r="F30" s="64" t="str">
        <f>IF(B6="","",VLOOKUP($B$6,Lookup!$D:$I,2,0))</f>
        <v/>
      </c>
      <c r="G30" s="43"/>
    </row>
    <row r="31" spans="1:7" s="53" customFormat="1" ht="19.5" thickBot="1" x14ac:dyDescent="0.35">
      <c r="B31" s="46"/>
      <c r="C31" s="63"/>
    </row>
    <row r="32" spans="1:7" s="46" customFormat="1" ht="60.6" customHeight="1" thickBot="1" x14ac:dyDescent="0.35">
      <c r="A32" s="90" t="s">
        <v>1124</v>
      </c>
      <c r="B32" s="90"/>
      <c r="C32" s="90"/>
      <c r="D32" s="90"/>
      <c r="F32" s="65" t="s">
        <v>0</v>
      </c>
    </row>
    <row r="33" spans="1:7" ht="34.9" customHeight="1" x14ac:dyDescent="0.35">
      <c r="A33" s="93" t="s">
        <v>37</v>
      </c>
      <c r="B33" s="93"/>
      <c r="C33" s="93"/>
      <c r="D33" s="93"/>
      <c r="E33" s="93"/>
      <c r="F33" s="93"/>
      <c r="G33" s="43"/>
    </row>
    <row r="34" spans="1:7" ht="63.6" customHeight="1" x14ac:dyDescent="0.25">
      <c r="A34" s="90" t="s">
        <v>38</v>
      </c>
      <c r="B34" s="90"/>
      <c r="C34" s="90"/>
      <c r="D34" s="90"/>
      <c r="E34" s="90"/>
      <c r="F34" s="90"/>
      <c r="G34" s="43"/>
    </row>
    <row r="35" spans="1:7" ht="40.9" customHeight="1" thickBot="1" x14ac:dyDescent="0.35">
      <c r="A35" s="49" t="s">
        <v>39</v>
      </c>
      <c r="B35" s="46"/>
      <c r="C35" s="46"/>
      <c r="G35" s="43"/>
    </row>
    <row r="36" spans="1:7" ht="40.9" customHeight="1" thickBot="1" x14ac:dyDescent="0.35">
      <c r="A36" s="109"/>
      <c r="B36" s="110"/>
      <c r="C36" s="110"/>
      <c r="D36" s="111"/>
      <c r="E36" s="66"/>
      <c r="F36" s="66"/>
      <c r="G36" s="43"/>
    </row>
    <row r="37" spans="1:7" ht="18.75" x14ac:dyDescent="0.25">
      <c r="A37" s="67"/>
      <c r="B37" s="67"/>
      <c r="C37" s="67"/>
      <c r="D37" s="67"/>
      <c r="E37" s="67"/>
      <c r="F37" s="67"/>
      <c r="G37" s="43"/>
    </row>
    <row r="38" spans="1:7" ht="19.5" thickBot="1" x14ac:dyDescent="0.3">
      <c r="A38" s="68" t="s">
        <v>40</v>
      </c>
      <c r="B38" s="69"/>
      <c r="C38" s="53"/>
      <c r="D38" s="53"/>
      <c r="E38" s="53"/>
      <c r="F38" s="53"/>
      <c r="G38" s="43"/>
    </row>
    <row r="39" spans="1:7" ht="41.25" customHeight="1" x14ac:dyDescent="0.3">
      <c r="A39" s="107"/>
      <c r="B39" s="108"/>
      <c r="C39" s="108"/>
      <c r="D39" s="29"/>
      <c r="E39" s="70"/>
      <c r="F39" s="70"/>
      <c r="G39" s="43"/>
    </row>
    <row r="40" spans="1:7" ht="19.5" thickBot="1" x14ac:dyDescent="0.35">
      <c r="A40" s="104" t="s">
        <v>41</v>
      </c>
      <c r="B40" s="105"/>
      <c r="C40" s="105"/>
      <c r="D40" s="71" t="s">
        <v>42</v>
      </c>
      <c r="E40" s="70"/>
      <c r="F40" s="70"/>
      <c r="G40" s="43"/>
    </row>
    <row r="41" spans="1:7" ht="41.25" customHeight="1" x14ac:dyDescent="0.3">
      <c r="A41" s="107"/>
      <c r="B41" s="108"/>
      <c r="C41" s="108"/>
      <c r="D41" s="87"/>
      <c r="E41" s="70"/>
      <c r="F41" s="70"/>
      <c r="G41" s="43"/>
    </row>
    <row r="42" spans="1:7" ht="19.5" thickBot="1" x14ac:dyDescent="0.35">
      <c r="A42" s="104" t="s">
        <v>43</v>
      </c>
      <c r="B42" s="105"/>
      <c r="C42" s="105"/>
      <c r="D42" s="71" t="s">
        <v>42</v>
      </c>
      <c r="E42" s="70"/>
      <c r="F42" s="70"/>
      <c r="G42" s="43"/>
    </row>
    <row r="43" spans="1:7" ht="64.900000000000006" hidden="1" customHeight="1" x14ac:dyDescent="0.25">
      <c r="A43" s="103"/>
      <c r="B43" s="103"/>
      <c r="C43" s="103"/>
      <c r="D43" s="103"/>
      <c r="E43" s="103"/>
      <c r="F43" s="103"/>
      <c r="G43" s="43"/>
    </row>
    <row r="44" spans="1:7" ht="15" hidden="1" customHeight="1" x14ac:dyDescent="0.25">
      <c r="A44" s="72"/>
      <c r="B44" s="72"/>
      <c r="C44" s="72"/>
      <c r="D44" s="72"/>
      <c r="E44" s="72"/>
      <c r="F44" s="72"/>
      <c r="G44" s="72"/>
    </row>
    <row r="45" spans="1:7" ht="15" hidden="1" customHeight="1" x14ac:dyDescent="0.25">
      <c r="A45" s="73"/>
      <c r="B45" s="73"/>
      <c r="C45" s="73"/>
      <c r="D45" s="73"/>
      <c r="E45" s="73"/>
      <c r="F45" s="73"/>
      <c r="G45" s="73"/>
    </row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x14ac:dyDescent="0.25"/>
  </sheetData>
  <sheetProtection algorithmName="SHA-512" hashValue="XvmemLWBxdTqivwNE8f3K+PN0+mDgSWUvcqDBMcEk3zgj8rYBGNo92ImbbDVVsgMob1subK2+0ud1zF30UNeow==" saltValue="VTNlXZvC1i225ivAB/Gk7w==" spinCount="100000" sheet="1" objects="1" scenarios="1"/>
  <mergeCells count="32">
    <mergeCell ref="A43:F43"/>
    <mergeCell ref="A42:C42"/>
    <mergeCell ref="A23:F23"/>
    <mergeCell ref="A24:F24"/>
    <mergeCell ref="A25:F25"/>
    <mergeCell ref="A26:F26"/>
    <mergeCell ref="A41:C41"/>
    <mergeCell ref="A40:C40"/>
    <mergeCell ref="A39:C39"/>
    <mergeCell ref="A34:F34"/>
    <mergeCell ref="A33:F33"/>
    <mergeCell ref="A27:F27"/>
    <mergeCell ref="A32:D32"/>
    <mergeCell ref="A36:D36"/>
    <mergeCell ref="A2:F2"/>
    <mergeCell ref="A1:F1"/>
    <mergeCell ref="B3:F3"/>
    <mergeCell ref="B4:F4"/>
    <mergeCell ref="B5:F5"/>
    <mergeCell ref="A8:F8"/>
    <mergeCell ref="A16:B18"/>
    <mergeCell ref="B6:F6"/>
    <mergeCell ref="A7:F7"/>
    <mergeCell ref="A22:F22"/>
    <mergeCell ref="C18:D18"/>
    <mergeCell ref="C17:D17"/>
    <mergeCell ref="A20:B20"/>
    <mergeCell ref="A21:B21"/>
    <mergeCell ref="C16:D16"/>
    <mergeCell ref="F9:F10"/>
    <mergeCell ref="A10:D11"/>
    <mergeCell ref="A9:D9"/>
  </mergeCells>
  <dataValidations count="2">
    <dataValidation type="list" allowBlank="1" showInputMessage="1" showErrorMessage="1" sqref="B3:F3" xr:uid="{2E8EB5E2-52C3-4AA4-BBCF-89628D9444E8}">
      <formula1>Deanery</formula1>
    </dataValidation>
    <dataValidation type="whole" allowBlank="1" showInputMessage="1" showErrorMessage="1" errorTitle="Incorrect Input" error="Please enter a numeric value" sqref="F13" xr:uid="{339B4EB8-8E9E-40D0-956A-46B2A3B4A0A9}">
      <formula1>1</formula1>
      <formula2>10000</formula2>
    </dataValidation>
  </dataValidations>
  <hyperlinks>
    <hyperlink ref="F32" location="'Submission Values'!A1" display="Submission Values" xr:uid="{5722A912-1B17-4CA7-9C43-3E0512B15D65}"/>
    <hyperlink ref="F9:F10" location="'Count Form'!A1" display="Count Form" xr:uid="{C3C553BC-C7DE-4A2D-8E20-BE4FD6C8EE42}"/>
  </hyperlinks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21" max="5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843C9C-AE8F-40D6-B8FE-8CB72483A7F5}">
          <x14:formula1>
            <xm:f>Benefice!$B$24:$B$28</xm:f>
          </x14:formula1>
          <xm:sqref>F28</xm:sqref>
        </x14:dataValidation>
        <x14:dataValidation type="list" allowBlank="1" showInputMessage="1" showErrorMessage="1" xr:uid="{5BBC5D3D-ACAB-45BF-936A-78FD04720A48}">
          <x14:formula1>
            <xm:f>OFFSET(Benefice!$J$3,1,MATCH($B$4,Benefice!$J$3:$EI$3,0)-1,COUNTA(OFFSET(Benefice!$J$3,1,MATCH($B$4,Benefice!$J$3:$EI$3,0)-1,25)),1)</xm:f>
          </x14:formula1>
          <xm:sqref>B5:F5</xm:sqref>
        </x14:dataValidation>
        <x14:dataValidation type="list" allowBlank="1" showInputMessage="1" showErrorMessage="1" xr:uid="{FAF94BFF-19BF-4FC8-9F77-0816A8C08157}">
          <x14:formula1>
            <xm:f>INDIRECT(VLOOKUP($B$3,Benefice!$A:$B,2,0))</xm:f>
          </x14:formula1>
          <xm:sqref>B4:F4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117C5-7233-4AA6-BF1B-33C0118B9EF2}">
  <sheetPr>
    <pageSetUpPr fitToPage="1"/>
  </sheetPr>
  <dimension ref="A1:XFC15"/>
  <sheetViews>
    <sheetView zoomScaleNormal="100" workbookViewId="0">
      <selection activeCell="B4" sqref="B4"/>
    </sheetView>
  </sheetViews>
  <sheetFormatPr defaultColWidth="0" defaultRowHeight="15" zeroHeight="1" x14ac:dyDescent="0.25"/>
  <cols>
    <col min="1" max="1" width="46" customWidth="1"/>
    <col min="2" max="6" width="30.28515625" customWidth="1"/>
    <col min="7" max="7" width="3" customWidth="1"/>
    <col min="8" max="16383" width="9.140625" hidden="1"/>
    <col min="16384" max="16384" width="1.140625" style="7" hidden="1"/>
  </cols>
  <sheetData>
    <row r="1" spans="1:7" ht="42.6" customHeight="1" thickBot="1" x14ac:dyDescent="0.35">
      <c r="A1" s="42" t="s">
        <v>1116</v>
      </c>
      <c r="B1" s="112" t="s">
        <v>1120</v>
      </c>
      <c r="C1" s="112"/>
      <c r="D1" s="112"/>
      <c r="E1" s="112"/>
      <c r="F1" s="112"/>
      <c r="G1" s="6"/>
    </row>
    <row r="2" spans="1:7" ht="23.25" x14ac:dyDescent="0.3">
      <c r="A2" s="6" t="s">
        <v>1119</v>
      </c>
      <c r="B2" s="112" t="s">
        <v>8</v>
      </c>
      <c r="C2" s="112"/>
      <c r="D2" s="112"/>
      <c r="E2" s="112"/>
      <c r="F2" s="112"/>
      <c r="G2" s="6"/>
    </row>
    <row r="3" spans="1:7" ht="44.25" customHeight="1" thickBot="1" x14ac:dyDescent="0.35">
      <c r="A3" s="12" t="str">
        <f>'Parish Form'!B5&amp;"-"&amp;'Parish Form'!B6</f>
        <v>-</v>
      </c>
      <c r="B3" s="3">
        <v>44682</v>
      </c>
      <c r="C3" s="3">
        <v>44689</v>
      </c>
      <c r="D3" s="3">
        <v>44696</v>
      </c>
      <c r="E3" s="3">
        <v>44703</v>
      </c>
      <c r="F3" s="3">
        <v>44710</v>
      </c>
      <c r="G3" s="6"/>
    </row>
    <row r="4" spans="1:7" ht="44.25" customHeight="1" x14ac:dyDescent="0.3">
      <c r="A4" s="30" t="s">
        <v>1125</v>
      </c>
      <c r="B4" s="39"/>
      <c r="C4" s="40"/>
      <c r="D4" s="40"/>
      <c r="E4" s="40"/>
      <c r="F4" s="41"/>
      <c r="G4" s="6"/>
    </row>
    <row r="5" spans="1:7" ht="44.25" customHeight="1" thickBot="1" x14ac:dyDescent="0.35">
      <c r="A5" s="30" t="s">
        <v>9</v>
      </c>
      <c r="B5" s="81"/>
      <c r="C5" s="82"/>
      <c r="D5" s="82"/>
      <c r="E5" s="82"/>
      <c r="F5" s="83"/>
      <c r="G5" s="6"/>
    </row>
    <row r="6" spans="1:7" ht="44.25" customHeight="1" thickBot="1" x14ac:dyDescent="0.35">
      <c r="A6" s="6" t="s">
        <v>10</v>
      </c>
      <c r="B6" s="84">
        <f>SUM(B4:B5)</f>
        <v>0</v>
      </c>
      <c r="C6" s="85">
        <f>SUM(C4:C5)</f>
        <v>0</v>
      </c>
      <c r="D6" s="85">
        <f>SUM(D4:D5)</f>
        <v>0</v>
      </c>
      <c r="E6" s="85">
        <f>SUM(E4:E5)</f>
        <v>0</v>
      </c>
      <c r="F6" s="86">
        <f>SUM(F4:F5)</f>
        <v>0</v>
      </c>
      <c r="G6" s="6"/>
    </row>
    <row r="7" spans="1:7" ht="44.25" customHeight="1" thickBot="1" x14ac:dyDescent="0.35">
      <c r="A7" s="13" t="s">
        <v>11</v>
      </c>
      <c r="B7" s="4"/>
      <c r="C7" s="4"/>
      <c r="D7" s="4"/>
      <c r="E7" s="4"/>
      <c r="F7" s="4"/>
      <c r="G7" s="6"/>
    </row>
    <row r="8" spans="1:7" ht="44.25" customHeight="1" thickBot="1" x14ac:dyDescent="0.35">
      <c r="A8" s="30" t="s">
        <v>1126</v>
      </c>
      <c r="B8" s="34"/>
      <c r="C8" s="35"/>
      <c r="D8" s="35"/>
      <c r="E8" s="35"/>
      <c r="F8" s="36"/>
      <c r="G8" s="6"/>
    </row>
    <row r="9" spans="1:7" ht="44.25" customHeight="1" thickBot="1" x14ac:dyDescent="0.35">
      <c r="A9" s="13" t="s">
        <v>12</v>
      </c>
      <c r="B9" s="5"/>
      <c r="C9" s="5"/>
      <c r="D9" s="5"/>
      <c r="E9" s="5"/>
      <c r="F9" s="5"/>
      <c r="G9" s="6"/>
    </row>
    <row r="10" spans="1:7" ht="44.25" customHeight="1" x14ac:dyDescent="0.3">
      <c r="A10" s="30" t="s">
        <v>1127</v>
      </c>
      <c r="B10" s="31"/>
      <c r="C10" s="32"/>
      <c r="D10" s="32"/>
      <c r="E10" s="32"/>
      <c r="F10" s="33"/>
      <c r="G10" s="6"/>
    </row>
    <row r="11" spans="1:7" ht="44.25" customHeight="1" x14ac:dyDescent="0.3">
      <c r="A11" s="2" t="s">
        <v>1118</v>
      </c>
      <c r="B11" s="75">
        <f>B5</f>
        <v>0</v>
      </c>
      <c r="C11" s="74">
        <f>C5</f>
        <v>0</v>
      </c>
      <c r="D11" s="74">
        <f>D5</f>
        <v>0</v>
      </c>
      <c r="E11" s="74">
        <f>E5</f>
        <v>0</v>
      </c>
      <c r="F11" s="76">
        <f>F5</f>
        <v>0</v>
      </c>
      <c r="G11" s="6"/>
    </row>
    <row r="12" spans="1:7" ht="44.25" customHeight="1" thickBot="1" x14ac:dyDescent="0.35">
      <c r="A12" s="6" t="s">
        <v>13</v>
      </c>
      <c r="B12" s="77">
        <f>(B6+B8-B10-B11)</f>
        <v>0</v>
      </c>
      <c r="C12" s="78">
        <f>(C6+C8-C10-C11)</f>
        <v>0</v>
      </c>
      <c r="D12" s="78">
        <f>(D6+D8-D10-D11)</f>
        <v>0</v>
      </c>
      <c r="E12" s="78">
        <f>(E6+E8-E10-E11)</f>
        <v>0</v>
      </c>
      <c r="F12" s="79">
        <f>(F6+F8-F10-F11)</f>
        <v>0</v>
      </c>
      <c r="G12" s="6"/>
    </row>
    <row r="13" spans="1:7" ht="44.25" customHeight="1" thickBot="1" x14ac:dyDescent="0.35">
      <c r="A13" s="6" t="s">
        <v>14</v>
      </c>
      <c r="B13" s="6"/>
      <c r="C13" s="6"/>
      <c r="D13" s="6"/>
      <c r="E13" s="6"/>
      <c r="F13" s="80" t="str">
        <f>IF(SUM(B12:F12)=0,"",AVERAGE(B12:F12))</f>
        <v/>
      </c>
      <c r="G13" s="6"/>
    </row>
    <row r="14" spans="1:7" ht="44.25" customHeight="1" x14ac:dyDescent="0.3">
      <c r="A14" s="6" t="s">
        <v>1128</v>
      </c>
      <c r="B14" s="6"/>
      <c r="C14" s="6"/>
      <c r="D14" s="6"/>
      <c r="E14" s="6"/>
      <c r="F14" s="38"/>
      <c r="G14" s="6"/>
    </row>
    <row r="15" spans="1:7" ht="44.25" customHeight="1" x14ac:dyDescent="0.3">
      <c r="A15" s="6" t="s">
        <v>1129</v>
      </c>
      <c r="B15" s="6"/>
      <c r="C15" s="6"/>
      <c r="D15" s="6"/>
      <c r="E15" s="6"/>
      <c r="F15" s="38"/>
      <c r="G15" s="6"/>
    </row>
  </sheetData>
  <sheetProtection algorithmName="SHA-512" hashValue="KcxkME8rv6dJK1iKSYAUFX+9EUMWd1n9kSM/usC7mbmGw81UIzUHYn+PVl/m0n5xvzWbZEKmI/R117JO/NfN7A==" saltValue="IKBSL8dhRxqnrSaPCuueTg==" spinCount="100000" sheet="1" objects="1" scenarios="1"/>
  <mergeCells count="2">
    <mergeCell ref="B2:F2"/>
    <mergeCell ref="B1:F1"/>
  </mergeCells>
  <hyperlinks>
    <hyperlink ref="A1" location="'Parish Form'!A1" display="Parish Form" xr:uid="{85019CB4-1F05-4C82-8BEB-1D7B430DAC9B}"/>
  </hyperlink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EEA18-E9B8-4F9F-B666-4BF97CF91301}">
  <dimension ref="A1:I18"/>
  <sheetViews>
    <sheetView workbookViewId="0">
      <selection activeCell="C7" sqref="C7:D7"/>
    </sheetView>
  </sheetViews>
  <sheetFormatPr defaultColWidth="0" defaultRowHeight="18.75" zeroHeight="1" x14ac:dyDescent="0.3"/>
  <cols>
    <col min="1" max="1" width="26.7109375" style="8" customWidth="1"/>
    <col min="2" max="2" width="19.28515625" style="8" customWidth="1"/>
    <col min="3" max="9" width="9.140625" style="8" customWidth="1"/>
    <col min="10" max="16384" width="9.140625" style="8" hidden="1"/>
  </cols>
  <sheetData>
    <row r="1" spans="1:9" ht="31.5" customHeight="1" x14ac:dyDescent="0.3">
      <c r="A1" s="117" t="s">
        <v>1119</v>
      </c>
      <c r="B1" s="118"/>
      <c r="C1" s="115" t="s">
        <v>1116</v>
      </c>
      <c r="D1" s="116"/>
      <c r="E1" s="116"/>
      <c r="F1" s="116"/>
      <c r="G1" s="116"/>
      <c r="H1" s="116"/>
      <c r="I1" s="116"/>
    </row>
    <row r="2" spans="1:9" ht="31.5" x14ac:dyDescent="0.5">
      <c r="A2" s="113" t="s">
        <v>44</v>
      </c>
      <c r="B2" s="113"/>
      <c r="C2" s="113"/>
      <c r="D2" s="113"/>
      <c r="E2" s="113"/>
      <c r="F2" s="113"/>
      <c r="G2" s="113"/>
      <c r="H2" s="113"/>
      <c r="I2" s="113"/>
    </row>
    <row r="3" spans="1:9" ht="31.5" x14ac:dyDescent="0.5">
      <c r="A3" s="10"/>
      <c r="B3" s="10"/>
      <c r="C3" s="10"/>
      <c r="D3" s="10"/>
      <c r="E3" s="119" t="s">
        <v>45</v>
      </c>
      <c r="F3" s="119"/>
      <c r="G3" s="119"/>
      <c r="H3" s="119"/>
      <c r="I3" s="119"/>
    </row>
    <row r="4" spans="1:9" ht="31.5" x14ac:dyDescent="0.5">
      <c r="A4" s="10"/>
      <c r="B4" s="10"/>
      <c r="C4" s="10"/>
      <c r="D4" s="10"/>
      <c r="E4" s="119"/>
      <c r="F4" s="119"/>
      <c r="G4" s="119"/>
      <c r="H4" s="119"/>
      <c r="I4" s="119"/>
    </row>
    <row r="5" spans="1:9" ht="31.5" x14ac:dyDescent="0.5">
      <c r="A5" s="9"/>
      <c r="B5" s="9"/>
      <c r="C5" s="9"/>
      <c r="D5" s="9"/>
      <c r="E5" s="9"/>
      <c r="F5" s="9"/>
      <c r="G5" s="9"/>
      <c r="H5" s="10"/>
      <c r="I5" s="10"/>
    </row>
    <row r="6" spans="1:9" ht="31.5" x14ac:dyDescent="0.5">
      <c r="A6" s="9"/>
      <c r="B6" s="9"/>
      <c r="C6" s="9"/>
      <c r="D6" s="9"/>
      <c r="E6" s="9"/>
      <c r="F6" s="9"/>
      <c r="G6" s="9"/>
      <c r="H6" s="10"/>
      <c r="I6" s="10"/>
    </row>
    <row r="7" spans="1:9" ht="31.5" x14ac:dyDescent="0.5">
      <c r="A7" s="114" t="s">
        <v>46</v>
      </c>
      <c r="B7" s="114"/>
      <c r="C7" s="121" t="str">
        <f>'Parish Form'!B6</f>
        <v/>
      </c>
      <c r="D7" s="121"/>
      <c r="E7" s="9"/>
      <c r="F7" s="9"/>
      <c r="G7" s="9"/>
      <c r="H7" s="10"/>
      <c r="I7" s="10"/>
    </row>
    <row r="8" spans="1:9" ht="31.5" x14ac:dyDescent="0.5">
      <c r="A8" s="114" t="s">
        <v>47</v>
      </c>
      <c r="B8" s="114"/>
      <c r="C8" s="121">
        <f>'Parish Form'!F13</f>
        <v>0</v>
      </c>
      <c r="D8" s="121"/>
      <c r="E8" s="9"/>
      <c r="F8" s="9"/>
      <c r="G8" s="9"/>
      <c r="H8" s="10"/>
      <c r="I8" s="10"/>
    </row>
    <row r="9" spans="1:9" ht="31.5" x14ac:dyDescent="0.5">
      <c r="A9" s="114" t="s">
        <v>48</v>
      </c>
      <c r="B9" s="114"/>
      <c r="C9" s="121">
        <f>'Parish Form'!F28</f>
        <v>0</v>
      </c>
      <c r="D9" s="121"/>
      <c r="E9" s="9"/>
      <c r="F9" s="9"/>
      <c r="G9" s="9"/>
      <c r="H9" s="10"/>
      <c r="I9" s="10"/>
    </row>
    <row r="10" spans="1:9" ht="31.5" customHeight="1" x14ac:dyDescent="0.3">
      <c r="A10" s="9"/>
      <c r="B10" s="9"/>
      <c r="C10" s="9"/>
      <c r="D10" s="9"/>
      <c r="E10" s="9"/>
      <c r="F10" s="9"/>
      <c r="G10" s="9"/>
      <c r="H10" s="9"/>
      <c r="I10" s="9"/>
    </row>
    <row r="11" spans="1:9" ht="31.5" customHeight="1" x14ac:dyDescent="0.3">
      <c r="A11" s="9"/>
      <c r="B11" s="9"/>
      <c r="C11" s="9" t="s">
        <v>49</v>
      </c>
      <c r="E11" s="120" t="s">
        <v>50</v>
      </c>
      <c r="F11" s="120"/>
      <c r="G11" s="120"/>
      <c r="H11" s="120"/>
      <c r="I11" s="120"/>
    </row>
    <row r="12" spans="1:9" x14ac:dyDescent="0.3">
      <c r="A12" s="9"/>
      <c r="C12" s="9"/>
      <c r="D12" s="9"/>
      <c r="E12" s="9"/>
      <c r="F12" s="9"/>
      <c r="G12" s="9"/>
      <c r="H12" s="9"/>
      <c r="I12" s="9"/>
    </row>
    <row r="16" spans="1:9" hidden="1" x14ac:dyDescent="0.3">
      <c r="D16" s="11"/>
    </row>
    <row r="17" spans="1:9" hidden="1" x14ac:dyDescent="0.3">
      <c r="A17" s="37"/>
      <c r="B17" s="37"/>
      <c r="C17" s="37"/>
      <c r="D17" s="37"/>
      <c r="E17" s="37"/>
      <c r="F17" s="37"/>
      <c r="G17" s="37"/>
      <c r="H17" s="37"/>
      <c r="I17" s="37"/>
    </row>
    <row r="18" spans="1:9" hidden="1" x14ac:dyDescent="0.3">
      <c r="A18" s="37"/>
      <c r="B18" s="37"/>
      <c r="C18" s="37"/>
      <c r="D18" s="37"/>
      <c r="E18" s="37"/>
      <c r="F18" s="37"/>
      <c r="G18" s="37"/>
      <c r="H18" s="37"/>
      <c r="I18" s="37"/>
    </row>
  </sheetData>
  <sheetProtection algorithmName="SHA-512" hashValue="AQ6D1obJ3I61jH62NBfUef1IDUSTgCTwCyNcE36wETx7/+wq9L0k3BDnQ/QWngjbfeaLfMsBMsbU8H1jqO6aKA==" saltValue="QN7Lg9rh7vrXqCV/+hLb7Q==" spinCount="100000" sheet="1" objects="1" scenarios="1"/>
  <mergeCells count="11">
    <mergeCell ref="E11:I11"/>
    <mergeCell ref="A9:B9"/>
    <mergeCell ref="C9:D9"/>
    <mergeCell ref="C8:D8"/>
    <mergeCell ref="C7:D7"/>
    <mergeCell ref="A2:I2"/>
    <mergeCell ref="A7:B7"/>
    <mergeCell ref="A8:B8"/>
    <mergeCell ref="C1:I1"/>
    <mergeCell ref="A1:B1"/>
    <mergeCell ref="E3:I4"/>
  </mergeCells>
  <hyperlinks>
    <hyperlink ref="E11" r:id="rId1" xr:uid="{3650B629-043A-49A7-BD10-057F35528168}"/>
    <hyperlink ref="C1" location="'Submission Values'!A1" display="Submission Values" xr:uid="{1910EDC9-8479-4FD8-9F53-48B1214B9996}"/>
    <hyperlink ref="C1:F1" location="'Count Workings'!A1" display="Count Workings" xr:uid="{A8408ACB-8DBC-41EC-8D92-C4EE3B25405D}"/>
    <hyperlink ref="C1:G1" location="'Parish Form'!A1" display="Parish Form" xr:uid="{D361B1F9-AD25-4FF1-91D2-79D02BB1451A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19341-4DD2-429F-9913-B3A5BD5E20DE}">
  <sheetPr>
    <tabColor rgb="FFFF0000"/>
  </sheetPr>
  <dimension ref="A1:L470"/>
  <sheetViews>
    <sheetView topLeftCell="A445" workbookViewId="0">
      <selection activeCell="C9" sqref="C9:D9"/>
    </sheetView>
  </sheetViews>
  <sheetFormatPr defaultRowHeight="15" x14ac:dyDescent="0.25"/>
  <cols>
    <col min="1" max="1" width="21" bestFit="1" customWidth="1"/>
    <col min="2" max="2" width="57.85546875" bestFit="1" customWidth="1"/>
    <col min="3" max="3" width="57.85546875" customWidth="1"/>
    <col min="4" max="4" width="14.42578125" bestFit="1" customWidth="1"/>
    <col min="5" max="5" width="22" customWidth="1"/>
    <col min="6" max="6" width="14.42578125" customWidth="1"/>
    <col min="7" max="8" width="14" customWidth="1"/>
    <col min="9" max="9" width="13.42578125" customWidth="1"/>
  </cols>
  <sheetData>
    <row r="1" spans="1:9" x14ac:dyDescent="0.25">
      <c r="A1" s="1" t="s">
        <v>51</v>
      </c>
      <c r="B1" s="1" t="s">
        <v>52</v>
      </c>
      <c r="C1" s="1" t="s">
        <v>53</v>
      </c>
      <c r="D1" t="s">
        <v>54</v>
      </c>
      <c r="E1" t="s">
        <v>55</v>
      </c>
      <c r="F1" t="s">
        <v>56</v>
      </c>
      <c r="G1" t="s">
        <v>57</v>
      </c>
      <c r="H1" t="s">
        <v>58</v>
      </c>
      <c r="I1" t="s">
        <v>59</v>
      </c>
    </row>
    <row r="2" spans="1:9" x14ac:dyDescent="0.25">
      <c r="A2" t="s">
        <v>60</v>
      </c>
      <c r="B2" t="s">
        <v>61</v>
      </c>
      <c r="C2" t="s">
        <v>62</v>
      </c>
      <c r="D2" t="s">
        <v>63</v>
      </c>
      <c r="E2" t="s">
        <v>34</v>
      </c>
      <c r="F2">
        <v>12</v>
      </c>
      <c r="G2">
        <v>12</v>
      </c>
      <c r="H2">
        <v>11</v>
      </c>
      <c r="I2">
        <v>12</v>
      </c>
    </row>
    <row r="3" spans="1:9" x14ac:dyDescent="0.25">
      <c r="A3" t="s">
        <v>60</v>
      </c>
      <c r="B3" t="s">
        <v>61</v>
      </c>
      <c r="C3" t="s">
        <v>64</v>
      </c>
      <c r="D3" t="s">
        <v>65</v>
      </c>
      <c r="E3" t="s">
        <v>34</v>
      </c>
      <c r="F3">
        <v>15</v>
      </c>
      <c r="G3">
        <v>16</v>
      </c>
      <c r="H3">
        <v>16</v>
      </c>
      <c r="I3">
        <v>16</v>
      </c>
    </row>
    <row r="4" spans="1:9" x14ac:dyDescent="0.25">
      <c r="A4" t="s">
        <v>60</v>
      </c>
      <c r="B4" t="s">
        <v>61</v>
      </c>
      <c r="C4" t="s">
        <v>66</v>
      </c>
      <c r="D4" t="s">
        <v>67</v>
      </c>
      <c r="E4" t="s">
        <v>68</v>
      </c>
      <c r="F4">
        <v>56</v>
      </c>
      <c r="G4">
        <v>59</v>
      </c>
      <c r="H4">
        <v>57</v>
      </c>
      <c r="I4">
        <v>57</v>
      </c>
    </row>
    <row r="5" spans="1:9" x14ac:dyDescent="0.25">
      <c r="A5" t="s">
        <v>60</v>
      </c>
      <c r="B5" t="s">
        <v>61</v>
      </c>
      <c r="C5" t="s">
        <v>69</v>
      </c>
      <c r="D5" t="s">
        <v>70</v>
      </c>
      <c r="E5" t="s">
        <v>68</v>
      </c>
      <c r="F5">
        <v>69</v>
      </c>
      <c r="G5">
        <v>68</v>
      </c>
      <c r="H5">
        <v>68</v>
      </c>
      <c r="I5">
        <v>68</v>
      </c>
    </row>
    <row r="6" spans="1:9" x14ac:dyDescent="0.25">
      <c r="A6" t="s">
        <v>60</v>
      </c>
      <c r="B6" t="s">
        <v>61</v>
      </c>
      <c r="C6" t="s">
        <v>71</v>
      </c>
      <c r="D6" t="s">
        <v>72</v>
      </c>
      <c r="E6" t="s">
        <v>68</v>
      </c>
      <c r="F6">
        <v>28</v>
      </c>
      <c r="G6">
        <v>31</v>
      </c>
      <c r="H6">
        <v>29</v>
      </c>
      <c r="I6">
        <v>29</v>
      </c>
    </row>
    <row r="7" spans="1:9" x14ac:dyDescent="0.25">
      <c r="A7" t="s">
        <v>60</v>
      </c>
      <c r="B7" t="s">
        <v>73</v>
      </c>
      <c r="C7" t="s">
        <v>60</v>
      </c>
      <c r="D7" t="s">
        <v>74</v>
      </c>
      <c r="E7" t="s">
        <v>68</v>
      </c>
      <c r="F7">
        <v>63</v>
      </c>
      <c r="G7">
        <v>63</v>
      </c>
      <c r="H7">
        <v>68</v>
      </c>
      <c r="I7">
        <v>65</v>
      </c>
    </row>
    <row r="8" spans="1:9" x14ac:dyDescent="0.25">
      <c r="A8" t="s">
        <v>60</v>
      </c>
      <c r="B8" t="s">
        <v>73</v>
      </c>
      <c r="C8" t="s">
        <v>75</v>
      </c>
      <c r="D8" t="s">
        <v>76</v>
      </c>
      <c r="E8" t="s">
        <v>34</v>
      </c>
      <c r="F8">
        <v>63</v>
      </c>
      <c r="G8">
        <v>61</v>
      </c>
      <c r="H8">
        <v>56</v>
      </c>
      <c r="I8">
        <v>60</v>
      </c>
    </row>
    <row r="9" spans="1:9" x14ac:dyDescent="0.25">
      <c r="A9" t="s">
        <v>60</v>
      </c>
      <c r="B9" t="s">
        <v>73</v>
      </c>
      <c r="C9" t="s">
        <v>77</v>
      </c>
      <c r="D9" t="s">
        <v>78</v>
      </c>
      <c r="E9" t="s">
        <v>68</v>
      </c>
      <c r="F9">
        <v>32</v>
      </c>
      <c r="G9">
        <v>32</v>
      </c>
      <c r="H9">
        <v>31</v>
      </c>
      <c r="I9">
        <v>32</v>
      </c>
    </row>
    <row r="10" spans="1:9" x14ac:dyDescent="0.25">
      <c r="A10" t="s">
        <v>60</v>
      </c>
      <c r="B10" t="s">
        <v>73</v>
      </c>
      <c r="C10" t="s">
        <v>79</v>
      </c>
      <c r="D10" t="s">
        <v>80</v>
      </c>
      <c r="E10" t="s">
        <v>68</v>
      </c>
      <c r="F10">
        <v>17</v>
      </c>
      <c r="G10">
        <v>16</v>
      </c>
      <c r="H10">
        <v>16</v>
      </c>
      <c r="I10">
        <v>16</v>
      </c>
    </row>
    <row r="11" spans="1:9" x14ac:dyDescent="0.25">
      <c r="A11" t="s">
        <v>60</v>
      </c>
      <c r="B11" t="s">
        <v>73</v>
      </c>
      <c r="C11" t="s">
        <v>81</v>
      </c>
      <c r="D11" t="s">
        <v>82</v>
      </c>
      <c r="E11" t="s">
        <v>34</v>
      </c>
      <c r="F11">
        <v>58</v>
      </c>
      <c r="G11">
        <v>68</v>
      </c>
      <c r="H11">
        <v>70</v>
      </c>
      <c r="I11">
        <v>65</v>
      </c>
    </row>
    <row r="12" spans="1:9" x14ac:dyDescent="0.25">
      <c r="A12" t="s">
        <v>60</v>
      </c>
      <c r="B12" t="s">
        <v>73</v>
      </c>
      <c r="C12" t="s">
        <v>83</v>
      </c>
      <c r="D12" t="s">
        <v>84</v>
      </c>
      <c r="E12" t="s">
        <v>34</v>
      </c>
      <c r="F12">
        <v>86</v>
      </c>
      <c r="G12">
        <v>86</v>
      </c>
      <c r="H12">
        <v>82</v>
      </c>
      <c r="I12">
        <v>85</v>
      </c>
    </row>
    <row r="13" spans="1:9" x14ac:dyDescent="0.25">
      <c r="A13" t="s">
        <v>60</v>
      </c>
      <c r="B13" t="s">
        <v>85</v>
      </c>
      <c r="C13" t="s">
        <v>86</v>
      </c>
      <c r="D13" t="s">
        <v>87</v>
      </c>
      <c r="E13" t="s">
        <v>34</v>
      </c>
      <c r="F13">
        <v>48</v>
      </c>
      <c r="G13">
        <v>49</v>
      </c>
      <c r="H13">
        <v>51</v>
      </c>
      <c r="I13">
        <v>49</v>
      </c>
    </row>
    <row r="14" spans="1:9" x14ac:dyDescent="0.25">
      <c r="A14" t="s">
        <v>60</v>
      </c>
      <c r="B14" t="s">
        <v>85</v>
      </c>
      <c r="C14" t="s">
        <v>88</v>
      </c>
      <c r="D14" t="s">
        <v>89</v>
      </c>
      <c r="E14" t="s">
        <v>34</v>
      </c>
      <c r="F14">
        <v>91</v>
      </c>
      <c r="G14">
        <v>87</v>
      </c>
      <c r="H14">
        <v>80</v>
      </c>
      <c r="I14">
        <v>86</v>
      </c>
    </row>
    <row r="15" spans="1:9" x14ac:dyDescent="0.25">
      <c r="A15" t="s">
        <v>60</v>
      </c>
      <c r="B15" t="s">
        <v>85</v>
      </c>
      <c r="C15" t="s">
        <v>90</v>
      </c>
      <c r="D15" t="s">
        <v>91</v>
      </c>
      <c r="E15" t="s">
        <v>34</v>
      </c>
      <c r="F15">
        <v>35</v>
      </c>
      <c r="G15">
        <v>35</v>
      </c>
      <c r="H15">
        <v>38</v>
      </c>
      <c r="I15">
        <v>36</v>
      </c>
    </row>
    <row r="16" spans="1:9" x14ac:dyDescent="0.25">
      <c r="A16" t="s">
        <v>60</v>
      </c>
      <c r="B16" t="s">
        <v>85</v>
      </c>
      <c r="C16" t="s">
        <v>92</v>
      </c>
      <c r="D16" t="s">
        <v>93</v>
      </c>
      <c r="E16" t="s">
        <v>68</v>
      </c>
      <c r="F16">
        <v>28</v>
      </c>
      <c r="G16">
        <v>27</v>
      </c>
      <c r="H16">
        <v>30</v>
      </c>
      <c r="I16">
        <v>28</v>
      </c>
    </row>
    <row r="17" spans="1:9" x14ac:dyDescent="0.25">
      <c r="A17" t="s">
        <v>60</v>
      </c>
      <c r="B17" t="s">
        <v>85</v>
      </c>
      <c r="C17" t="s">
        <v>94</v>
      </c>
      <c r="D17" t="s">
        <v>95</v>
      </c>
      <c r="E17" t="s">
        <v>34</v>
      </c>
      <c r="F17">
        <v>15</v>
      </c>
      <c r="G17">
        <v>15</v>
      </c>
      <c r="H17">
        <v>13</v>
      </c>
      <c r="I17">
        <v>14</v>
      </c>
    </row>
    <row r="18" spans="1:9" x14ac:dyDescent="0.25">
      <c r="A18" t="s">
        <v>60</v>
      </c>
      <c r="B18" t="s">
        <v>85</v>
      </c>
      <c r="C18" t="s">
        <v>96</v>
      </c>
      <c r="D18" t="s">
        <v>97</v>
      </c>
      <c r="E18" t="s">
        <v>34</v>
      </c>
      <c r="F18">
        <v>55</v>
      </c>
      <c r="G18">
        <v>56</v>
      </c>
      <c r="H18">
        <v>57</v>
      </c>
      <c r="I18">
        <v>56</v>
      </c>
    </row>
    <row r="19" spans="1:9" x14ac:dyDescent="0.25">
      <c r="A19" t="s">
        <v>98</v>
      </c>
      <c r="B19" t="s">
        <v>99</v>
      </c>
      <c r="C19" t="s">
        <v>100</v>
      </c>
      <c r="D19" t="s">
        <v>101</v>
      </c>
      <c r="E19" t="s">
        <v>68</v>
      </c>
      <c r="F19">
        <v>196</v>
      </c>
      <c r="G19">
        <v>194</v>
      </c>
      <c r="H19">
        <v>178</v>
      </c>
      <c r="I19">
        <v>189</v>
      </c>
    </row>
    <row r="20" spans="1:9" x14ac:dyDescent="0.25">
      <c r="A20" t="s">
        <v>98</v>
      </c>
      <c r="B20" t="s">
        <v>99</v>
      </c>
      <c r="C20" t="s">
        <v>102</v>
      </c>
      <c r="D20" t="s">
        <v>103</v>
      </c>
      <c r="E20" t="s">
        <v>34</v>
      </c>
      <c r="F20">
        <v>43</v>
      </c>
      <c r="G20">
        <v>38</v>
      </c>
      <c r="H20">
        <v>36</v>
      </c>
      <c r="I20">
        <v>39</v>
      </c>
    </row>
    <row r="21" spans="1:9" x14ac:dyDescent="0.25">
      <c r="A21" t="s">
        <v>98</v>
      </c>
      <c r="B21" t="s">
        <v>99</v>
      </c>
      <c r="C21" t="s">
        <v>104</v>
      </c>
      <c r="D21" t="s">
        <v>105</v>
      </c>
      <c r="E21" t="s">
        <v>68</v>
      </c>
      <c r="F21">
        <v>51</v>
      </c>
      <c r="G21">
        <v>58</v>
      </c>
      <c r="H21">
        <v>62</v>
      </c>
      <c r="I21">
        <v>57</v>
      </c>
    </row>
    <row r="22" spans="1:9" x14ac:dyDescent="0.25">
      <c r="A22" t="s">
        <v>98</v>
      </c>
      <c r="B22" t="s">
        <v>106</v>
      </c>
      <c r="C22" t="s">
        <v>107</v>
      </c>
      <c r="D22" t="s">
        <v>108</v>
      </c>
      <c r="E22" t="s">
        <v>68</v>
      </c>
      <c r="F22">
        <v>11</v>
      </c>
      <c r="G22">
        <v>12</v>
      </c>
      <c r="H22">
        <v>12</v>
      </c>
      <c r="I22">
        <v>12</v>
      </c>
    </row>
    <row r="23" spans="1:9" x14ac:dyDescent="0.25">
      <c r="A23" t="s">
        <v>98</v>
      </c>
      <c r="B23" t="s">
        <v>106</v>
      </c>
      <c r="C23" t="s">
        <v>109</v>
      </c>
      <c r="D23" t="s">
        <v>110</v>
      </c>
      <c r="E23" t="s">
        <v>68</v>
      </c>
      <c r="F23">
        <v>15</v>
      </c>
      <c r="G23">
        <v>14</v>
      </c>
      <c r="H23">
        <v>15</v>
      </c>
      <c r="I23">
        <v>15</v>
      </c>
    </row>
    <row r="24" spans="1:9" x14ac:dyDescent="0.25">
      <c r="A24" t="s">
        <v>98</v>
      </c>
      <c r="B24" t="s">
        <v>106</v>
      </c>
      <c r="C24" t="s">
        <v>111</v>
      </c>
      <c r="D24" t="s">
        <v>112</v>
      </c>
      <c r="E24" t="s">
        <v>68</v>
      </c>
      <c r="F24">
        <v>29</v>
      </c>
      <c r="G24">
        <v>25</v>
      </c>
      <c r="H24">
        <v>29</v>
      </c>
      <c r="I24">
        <v>28</v>
      </c>
    </row>
    <row r="25" spans="1:9" x14ac:dyDescent="0.25">
      <c r="A25" t="s">
        <v>98</v>
      </c>
      <c r="B25" t="s">
        <v>106</v>
      </c>
      <c r="C25" t="s">
        <v>113</v>
      </c>
      <c r="D25" t="s">
        <v>114</v>
      </c>
      <c r="E25" t="s">
        <v>68</v>
      </c>
      <c r="F25">
        <v>15</v>
      </c>
      <c r="G25">
        <v>14</v>
      </c>
      <c r="H25">
        <v>14</v>
      </c>
      <c r="I25">
        <v>14</v>
      </c>
    </row>
    <row r="26" spans="1:9" x14ac:dyDescent="0.25">
      <c r="A26" t="s">
        <v>98</v>
      </c>
      <c r="B26" t="s">
        <v>106</v>
      </c>
      <c r="C26" t="s">
        <v>115</v>
      </c>
      <c r="D26" t="s">
        <v>116</v>
      </c>
      <c r="E26" t="s">
        <v>68</v>
      </c>
      <c r="F26">
        <v>13</v>
      </c>
      <c r="G26">
        <v>13</v>
      </c>
      <c r="H26">
        <v>11</v>
      </c>
      <c r="I26">
        <v>12</v>
      </c>
    </row>
    <row r="27" spans="1:9" x14ac:dyDescent="0.25">
      <c r="A27" t="s">
        <v>98</v>
      </c>
      <c r="B27" t="s">
        <v>106</v>
      </c>
      <c r="C27" t="s">
        <v>117</v>
      </c>
      <c r="D27" t="s">
        <v>118</v>
      </c>
      <c r="E27" t="s">
        <v>119</v>
      </c>
      <c r="F27">
        <v>7</v>
      </c>
      <c r="G27">
        <v>8</v>
      </c>
      <c r="H27">
        <v>8</v>
      </c>
      <c r="I27">
        <v>8</v>
      </c>
    </row>
    <row r="28" spans="1:9" x14ac:dyDescent="0.25">
      <c r="A28" t="s">
        <v>98</v>
      </c>
      <c r="B28" t="s">
        <v>120</v>
      </c>
      <c r="C28" t="s">
        <v>120</v>
      </c>
      <c r="D28" t="s">
        <v>121</v>
      </c>
      <c r="E28" t="s">
        <v>68</v>
      </c>
      <c r="F28">
        <v>94</v>
      </c>
      <c r="G28">
        <v>84</v>
      </c>
      <c r="H28">
        <v>89</v>
      </c>
      <c r="I28">
        <v>89</v>
      </c>
    </row>
    <row r="29" spans="1:9" x14ac:dyDescent="0.25">
      <c r="A29" t="s">
        <v>98</v>
      </c>
      <c r="B29" t="s">
        <v>170</v>
      </c>
      <c r="C29" t="s">
        <v>171</v>
      </c>
      <c r="D29" t="s">
        <v>172</v>
      </c>
      <c r="E29" t="s">
        <v>68</v>
      </c>
      <c r="F29">
        <v>49</v>
      </c>
      <c r="G29">
        <v>40</v>
      </c>
      <c r="H29">
        <v>48</v>
      </c>
      <c r="I29">
        <v>46</v>
      </c>
    </row>
    <row r="30" spans="1:9" x14ac:dyDescent="0.25">
      <c r="A30" t="s">
        <v>98</v>
      </c>
      <c r="B30" t="s">
        <v>170</v>
      </c>
      <c r="C30" t="s">
        <v>173</v>
      </c>
      <c r="D30" t="s">
        <v>174</v>
      </c>
      <c r="E30" t="s">
        <v>119</v>
      </c>
      <c r="F30">
        <v>7</v>
      </c>
      <c r="G30">
        <v>6</v>
      </c>
      <c r="H30">
        <v>6</v>
      </c>
      <c r="I30">
        <v>6</v>
      </c>
    </row>
    <row r="31" spans="1:9" x14ac:dyDescent="0.25">
      <c r="A31" t="s">
        <v>98</v>
      </c>
      <c r="B31" t="s">
        <v>170</v>
      </c>
      <c r="C31" t="s">
        <v>175</v>
      </c>
      <c r="D31" t="s">
        <v>176</v>
      </c>
      <c r="E31" t="s">
        <v>68</v>
      </c>
      <c r="F31">
        <v>26</v>
      </c>
      <c r="G31">
        <v>22</v>
      </c>
      <c r="H31">
        <v>24</v>
      </c>
      <c r="I31">
        <v>24</v>
      </c>
    </row>
    <row r="32" spans="1:9" x14ac:dyDescent="0.25">
      <c r="A32" t="s">
        <v>98</v>
      </c>
      <c r="B32" t="s">
        <v>170</v>
      </c>
      <c r="C32" t="s">
        <v>177</v>
      </c>
      <c r="D32" t="s">
        <v>178</v>
      </c>
      <c r="E32" t="s">
        <v>68</v>
      </c>
      <c r="F32">
        <v>43</v>
      </c>
      <c r="G32">
        <v>38</v>
      </c>
      <c r="H32">
        <v>39</v>
      </c>
      <c r="I32">
        <v>40</v>
      </c>
    </row>
    <row r="33" spans="1:9" x14ac:dyDescent="0.25">
      <c r="A33" t="s">
        <v>98</v>
      </c>
      <c r="B33" t="s">
        <v>122</v>
      </c>
      <c r="C33" t="s">
        <v>123</v>
      </c>
      <c r="D33" t="s">
        <v>124</v>
      </c>
      <c r="E33" t="s">
        <v>34</v>
      </c>
      <c r="F33">
        <v>22</v>
      </c>
      <c r="G33">
        <v>20</v>
      </c>
      <c r="H33">
        <v>14</v>
      </c>
      <c r="I33">
        <v>19</v>
      </c>
    </row>
    <row r="34" spans="1:9" x14ac:dyDescent="0.25">
      <c r="A34" t="s">
        <v>98</v>
      </c>
      <c r="B34" t="s">
        <v>122</v>
      </c>
      <c r="C34" t="s">
        <v>125</v>
      </c>
      <c r="D34" t="s">
        <v>126</v>
      </c>
      <c r="E34" t="s">
        <v>68</v>
      </c>
      <c r="F34">
        <v>12</v>
      </c>
      <c r="G34">
        <v>11</v>
      </c>
      <c r="H34">
        <v>10</v>
      </c>
      <c r="I34">
        <v>11</v>
      </c>
    </row>
    <row r="35" spans="1:9" x14ac:dyDescent="0.25">
      <c r="A35" t="s">
        <v>98</v>
      </c>
      <c r="B35" t="s">
        <v>122</v>
      </c>
      <c r="C35" t="s">
        <v>127</v>
      </c>
      <c r="D35" t="s">
        <v>128</v>
      </c>
      <c r="E35" t="s">
        <v>68</v>
      </c>
      <c r="F35">
        <v>20</v>
      </c>
      <c r="G35">
        <v>21</v>
      </c>
      <c r="H35">
        <v>23</v>
      </c>
      <c r="I35">
        <v>21</v>
      </c>
    </row>
    <row r="36" spans="1:9" x14ac:dyDescent="0.25">
      <c r="A36" t="s">
        <v>98</v>
      </c>
      <c r="B36" t="s">
        <v>122</v>
      </c>
      <c r="C36" t="s">
        <v>129</v>
      </c>
      <c r="D36" t="s">
        <v>130</v>
      </c>
      <c r="E36" t="s">
        <v>68</v>
      </c>
      <c r="F36">
        <v>23</v>
      </c>
      <c r="G36">
        <v>20</v>
      </c>
      <c r="H36">
        <v>18</v>
      </c>
      <c r="I36">
        <v>20</v>
      </c>
    </row>
    <row r="37" spans="1:9" x14ac:dyDescent="0.25">
      <c r="A37" t="s">
        <v>98</v>
      </c>
      <c r="B37" t="s">
        <v>122</v>
      </c>
      <c r="C37" t="s">
        <v>131</v>
      </c>
      <c r="D37" t="s">
        <v>132</v>
      </c>
      <c r="E37" t="s">
        <v>68</v>
      </c>
      <c r="F37">
        <v>31</v>
      </c>
      <c r="G37">
        <v>29</v>
      </c>
      <c r="H37">
        <v>29</v>
      </c>
      <c r="I37">
        <v>30</v>
      </c>
    </row>
    <row r="38" spans="1:9" x14ac:dyDescent="0.25">
      <c r="A38" t="s">
        <v>98</v>
      </c>
      <c r="B38" t="s">
        <v>122</v>
      </c>
      <c r="C38" t="s">
        <v>133</v>
      </c>
      <c r="D38" t="s">
        <v>134</v>
      </c>
      <c r="E38" t="s">
        <v>68</v>
      </c>
      <c r="F38">
        <v>69</v>
      </c>
      <c r="G38">
        <v>69</v>
      </c>
      <c r="H38">
        <v>67</v>
      </c>
      <c r="I38">
        <v>68</v>
      </c>
    </row>
    <row r="39" spans="1:9" x14ac:dyDescent="0.25">
      <c r="A39" t="s">
        <v>98</v>
      </c>
      <c r="B39" t="s">
        <v>122</v>
      </c>
      <c r="C39" t="s">
        <v>135</v>
      </c>
      <c r="D39" t="s">
        <v>136</v>
      </c>
      <c r="E39" t="s">
        <v>68</v>
      </c>
      <c r="F39">
        <v>60</v>
      </c>
      <c r="G39">
        <v>58</v>
      </c>
      <c r="H39">
        <v>58</v>
      </c>
      <c r="I39">
        <v>59</v>
      </c>
    </row>
    <row r="40" spans="1:9" x14ac:dyDescent="0.25">
      <c r="A40" t="s">
        <v>98</v>
      </c>
      <c r="B40" t="s">
        <v>122</v>
      </c>
      <c r="C40" t="s">
        <v>137</v>
      </c>
      <c r="D40" t="s">
        <v>138</v>
      </c>
      <c r="E40" t="s">
        <v>68</v>
      </c>
      <c r="F40">
        <v>133</v>
      </c>
      <c r="G40">
        <v>136</v>
      </c>
      <c r="H40">
        <v>137</v>
      </c>
      <c r="I40">
        <v>135</v>
      </c>
    </row>
    <row r="41" spans="1:9" x14ac:dyDescent="0.25">
      <c r="A41" t="s">
        <v>98</v>
      </c>
      <c r="B41" t="s">
        <v>139</v>
      </c>
      <c r="C41" t="s">
        <v>140</v>
      </c>
      <c r="D41" t="s">
        <v>141</v>
      </c>
      <c r="E41" t="s">
        <v>68</v>
      </c>
      <c r="F41">
        <v>15</v>
      </c>
      <c r="G41">
        <v>14</v>
      </c>
      <c r="H41">
        <v>17</v>
      </c>
      <c r="I41">
        <v>15</v>
      </c>
    </row>
    <row r="42" spans="1:9" x14ac:dyDescent="0.25">
      <c r="A42" t="s">
        <v>98</v>
      </c>
      <c r="B42" t="s">
        <v>139</v>
      </c>
      <c r="C42" t="s">
        <v>142</v>
      </c>
      <c r="D42" t="s">
        <v>143</v>
      </c>
      <c r="E42" t="s">
        <v>68</v>
      </c>
      <c r="F42">
        <v>87</v>
      </c>
      <c r="G42">
        <v>86</v>
      </c>
      <c r="H42">
        <v>80</v>
      </c>
      <c r="I42">
        <v>84</v>
      </c>
    </row>
    <row r="43" spans="1:9" x14ac:dyDescent="0.25">
      <c r="A43" t="s">
        <v>98</v>
      </c>
      <c r="B43" t="s">
        <v>139</v>
      </c>
      <c r="C43" t="s">
        <v>144</v>
      </c>
      <c r="D43" t="s">
        <v>145</v>
      </c>
      <c r="E43" t="s">
        <v>68</v>
      </c>
      <c r="F43">
        <v>11</v>
      </c>
      <c r="G43">
        <v>11</v>
      </c>
      <c r="H43">
        <v>11</v>
      </c>
      <c r="I43">
        <v>11</v>
      </c>
    </row>
    <row r="44" spans="1:9" x14ac:dyDescent="0.25">
      <c r="A44" t="s">
        <v>98</v>
      </c>
      <c r="B44" t="s">
        <v>139</v>
      </c>
      <c r="C44" t="s">
        <v>146</v>
      </c>
      <c r="D44" t="s">
        <v>147</v>
      </c>
      <c r="E44" t="s">
        <v>68</v>
      </c>
      <c r="F44">
        <v>45</v>
      </c>
      <c r="G44">
        <v>47</v>
      </c>
      <c r="H44">
        <v>47</v>
      </c>
      <c r="I44">
        <v>46</v>
      </c>
    </row>
    <row r="45" spans="1:9" x14ac:dyDescent="0.25">
      <c r="A45" t="s">
        <v>98</v>
      </c>
      <c r="B45" t="s">
        <v>148</v>
      </c>
      <c r="C45" t="s">
        <v>149</v>
      </c>
      <c r="D45" t="s">
        <v>150</v>
      </c>
      <c r="E45" t="s">
        <v>68</v>
      </c>
      <c r="F45">
        <v>23</v>
      </c>
      <c r="G45">
        <v>25</v>
      </c>
      <c r="H45">
        <v>22</v>
      </c>
      <c r="I45">
        <v>23</v>
      </c>
    </row>
    <row r="46" spans="1:9" x14ac:dyDescent="0.25">
      <c r="A46" t="s">
        <v>98</v>
      </c>
      <c r="B46" t="s">
        <v>148</v>
      </c>
      <c r="C46" t="s">
        <v>151</v>
      </c>
      <c r="D46" t="s">
        <v>152</v>
      </c>
      <c r="E46" t="s">
        <v>119</v>
      </c>
      <c r="F46">
        <v>18</v>
      </c>
      <c r="G46">
        <v>18</v>
      </c>
      <c r="H46">
        <v>19</v>
      </c>
      <c r="I46">
        <v>18</v>
      </c>
    </row>
    <row r="47" spans="1:9" x14ac:dyDescent="0.25">
      <c r="A47" t="s">
        <v>98</v>
      </c>
      <c r="B47" t="s">
        <v>148</v>
      </c>
      <c r="C47" t="s">
        <v>153</v>
      </c>
      <c r="D47" t="s">
        <v>154</v>
      </c>
      <c r="E47" t="s">
        <v>68</v>
      </c>
      <c r="F47">
        <v>17</v>
      </c>
      <c r="G47">
        <v>18</v>
      </c>
      <c r="H47">
        <v>18</v>
      </c>
      <c r="I47">
        <v>18</v>
      </c>
    </row>
    <row r="48" spans="1:9" x14ac:dyDescent="0.25">
      <c r="A48" t="s">
        <v>98</v>
      </c>
      <c r="B48" t="s">
        <v>148</v>
      </c>
      <c r="C48" t="s">
        <v>155</v>
      </c>
      <c r="D48" t="s">
        <v>156</v>
      </c>
      <c r="E48" t="s">
        <v>68</v>
      </c>
      <c r="F48">
        <v>34</v>
      </c>
      <c r="G48">
        <v>33</v>
      </c>
      <c r="H48">
        <v>33</v>
      </c>
      <c r="I48">
        <v>33</v>
      </c>
    </row>
    <row r="49" spans="1:9" x14ac:dyDescent="0.25">
      <c r="A49" t="s">
        <v>98</v>
      </c>
      <c r="B49" t="s">
        <v>148</v>
      </c>
      <c r="C49" t="s">
        <v>157</v>
      </c>
      <c r="D49" t="s">
        <v>158</v>
      </c>
      <c r="E49" t="s">
        <v>68</v>
      </c>
      <c r="F49">
        <v>28</v>
      </c>
      <c r="G49">
        <v>28</v>
      </c>
      <c r="H49">
        <v>24</v>
      </c>
      <c r="I49">
        <v>27</v>
      </c>
    </row>
    <row r="50" spans="1:9" x14ac:dyDescent="0.25">
      <c r="A50" t="s">
        <v>98</v>
      </c>
      <c r="B50" t="s">
        <v>148</v>
      </c>
      <c r="C50" t="s">
        <v>159</v>
      </c>
      <c r="D50" t="s">
        <v>160</v>
      </c>
      <c r="E50" t="s">
        <v>68</v>
      </c>
      <c r="F50">
        <v>13</v>
      </c>
      <c r="G50">
        <v>13</v>
      </c>
      <c r="H50">
        <v>12</v>
      </c>
      <c r="I50">
        <v>13</v>
      </c>
    </row>
    <row r="51" spans="1:9" x14ac:dyDescent="0.25">
      <c r="A51" t="s">
        <v>98</v>
      </c>
      <c r="B51" t="s">
        <v>148</v>
      </c>
      <c r="C51" t="s">
        <v>161</v>
      </c>
      <c r="D51" t="s">
        <v>162</v>
      </c>
      <c r="E51" t="s">
        <v>68</v>
      </c>
      <c r="F51">
        <v>19</v>
      </c>
      <c r="G51">
        <v>18</v>
      </c>
      <c r="H51">
        <v>16</v>
      </c>
      <c r="I51">
        <v>18</v>
      </c>
    </row>
    <row r="52" spans="1:9" x14ac:dyDescent="0.25">
      <c r="A52" t="s">
        <v>98</v>
      </c>
      <c r="B52" t="s">
        <v>163</v>
      </c>
      <c r="C52" t="s">
        <v>164</v>
      </c>
      <c r="D52" t="s">
        <v>165</v>
      </c>
      <c r="E52" t="s">
        <v>68</v>
      </c>
      <c r="F52">
        <v>27</v>
      </c>
      <c r="G52">
        <v>27</v>
      </c>
      <c r="H52">
        <v>30</v>
      </c>
      <c r="I52">
        <v>28</v>
      </c>
    </row>
    <row r="53" spans="1:9" x14ac:dyDescent="0.25">
      <c r="A53" t="s">
        <v>98</v>
      </c>
      <c r="B53" t="s">
        <v>163</v>
      </c>
      <c r="C53" t="s">
        <v>166</v>
      </c>
      <c r="D53" t="s">
        <v>167</v>
      </c>
      <c r="E53" t="s">
        <v>119</v>
      </c>
      <c r="F53">
        <v>25</v>
      </c>
      <c r="G53">
        <v>25</v>
      </c>
      <c r="H53">
        <v>23</v>
      </c>
      <c r="I53">
        <v>24</v>
      </c>
    </row>
    <row r="54" spans="1:9" x14ac:dyDescent="0.25">
      <c r="A54" t="s">
        <v>98</v>
      </c>
      <c r="B54" t="s">
        <v>163</v>
      </c>
      <c r="C54" t="s">
        <v>168</v>
      </c>
      <c r="D54" t="s">
        <v>169</v>
      </c>
      <c r="E54" t="s">
        <v>68</v>
      </c>
      <c r="F54">
        <v>144</v>
      </c>
      <c r="G54">
        <v>112</v>
      </c>
      <c r="H54">
        <v>100</v>
      </c>
      <c r="I54">
        <v>119</v>
      </c>
    </row>
    <row r="55" spans="1:9" x14ac:dyDescent="0.25">
      <c r="A55" t="s">
        <v>179</v>
      </c>
      <c r="B55" t="s">
        <v>180</v>
      </c>
      <c r="C55" t="s">
        <v>181</v>
      </c>
      <c r="D55" t="s">
        <v>182</v>
      </c>
      <c r="E55" t="s">
        <v>68</v>
      </c>
      <c r="F55">
        <v>65</v>
      </c>
      <c r="G55">
        <v>65</v>
      </c>
      <c r="H55">
        <v>66</v>
      </c>
      <c r="I55">
        <v>65</v>
      </c>
    </row>
    <row r="56" spans="1:9" x14ac:dyDescent="0.25">
      <c r="A56" t="s">
        <v>179</v>
      </c>
      <c r="B56" t="s">
        <v>180</v>
      </c>
      <c r="C56" t="s">
        <v>183</v>
      </c>
      <c r="D56" t="s">
        <v>184</v>
      </c>
      <c r="E56" t="s">
        <v>68</v>
      </c>
      <c r="F56">
        <v>71</v>
      </c>
      <c r="G56">
        <v>69</v>
      </c>
      <c r="H56">
        <v>66</v>
      </c>
      <c r="I56">
        <v>69</v>
      </c>
    </row>
    <row r="57" spans="1:9" x14ac:dyDescent="0.25">
      <c r="A57" t="s">
        <v>179</v>
      </c>
      <c r="B57" t="s">
        <v>185</v>
      </c>
      <c r="C57" t="s">
        <v>186</v>
      </c>
      <c r="D57" t="s">
        <v>187</v>
      </c>
      <c r="E57" t="s">
        <v>188</v>
      </c>
      <c r="F57">
        <v>166</v>
      </c>
      <c r="G57">
        <v>167</v>
      </c>
      <c r="H57">
        <v>159</v>
      </c>
      <c r="I57">
        <v>164</v>
      </c>
    </row>
    <row r="58" spans="1:9" x14ac:dyDescent="0.25">
      <c r="A58" t="s">
        <v>179</v>
      </c>
      <c r="B58" t="s">
        <v>185</v>
      </c>
      <c r="C58" t="s">
        <v>189</v>
      </c>
      <c r="D58" t="s">
        <v>190</v>
      </c>
      <c r="E58" t="s">
        <v>68</v>
      </c>
      <c r="F58">
        <v>53</v>
      </c>
      <c r="G58">
        <v>48</v>
      </c>
      <c r="H58">
        <v>47</v>
      </c>
      <c r="I58">
        <v>49</v>
      </c>
    </row>
    <row r="59" spans="1:9" x14ac:dyDescent="0.25">
      <c r="A59" t="s">
        <v>179</v>
      </c>
      <c r="B59" t="s">
        <v>185</v>
      </c>
      <c r="C59" t="s">
        <v>191</v>
      </c>
      <c r="D59" t="s">
        <v>192</v>
      </c>
      <c r="E59" t="s">
        <v>34</v>
      </c>
      <c r="F59">
        <v>45</v>
      </c>
      <c r="G59">
        <v>41</v>
      </c>
      <c r="H59">
        <v>39</v>
      </c>
      <c r="I59">
        <v>42</v>
      </c>
    </row>
    <row r="60" spans="1:9" x14ac:dyDescent="0.25">
      <c r="A60" t="s">
        <v>179</v>
      </c>
      <c r="B60" t="s">
        <v>193</v>
      </c>
      <c r="C60" t="s">
        <v>194</v>
      </c>
      <c r="D60" t="s">
        <v>195</v>
      </c>
      <c r="E60" t="s">
        <v>68</v>
      </c>
      <c r="F60">
        <v>32</v>
      </c>
      <c r="G60">
        <v>29</v>
      </c>
      <c r="H60">
        <v>31</v>
      </c>
      <c r="I60">
        <v>31</v>
      </c>
    </row>
    <row r="61" spans="1:9" x14ac:dyDescent="0.25">
      <c r="A61" t="s">
        <v>179</v>
      </c>
      <c r="B61" t="s">
        <v>193</v>
      </c>
      <c r="C61" t="s">
        <v>196</v>
      </c>
      <c r="D61" t="s">
        <v>197</v>
      </c>
      <c r="E61" t="s">
        <v>68</v>
      </c>
      <c r="F61">
        <v>23</v>
      </c>
      <c r="G61">
        <v>22</v>
      </c>
      <c r="H61">
        <v>23</v>
      </c>
      <c r="I61">
        <v>23</v>
      </c>
    </row>
    <row r="62" spans="1:9" x14ac:dyDescent="0.25">
      <c r="A62" t="s">
        <v>179</v>
      </c>
      <c r="B62" t="s">
        <v>193</v>
      </c>
      <c r="C62" t="s">
        <v>198</v>
      </c>
      <c r="D62" t="s">
        <v>199</v>
      </c>
      <c r="E62" t="s">
        <v>68</v>
      </c>
      <c r="F62">
        <v>121</v>
      </c>
      <c r="G62">
        <v>119</v>
      </c>
      <c r="H62">
        <v>120</v>
      </c>
      <c r="I62">
        <v>120</v>
      </c>
    </row>
    <row r="63" spans="1:9" x14ac:dyDescent="0.25">
      <c r="A63" t="s">
        <v>179</v>
      </c>
      <c r="B63" t="s">
        <v>223</v>
      </c>
      <c r="C63" t="s">
        <v>224</v>
      </c>
      <c r="D63" t="s">
        <v>225</v>
      </c>
      <c r="E63" t="s">
        <v>119</v>
      </c>
      <c r="F63">
        <v>22</v>
      </c>
      <c r="G63">
        <v>21</v>
      </c>
      <c r="H63">
        <v>15</v>
      </c>
      <c r="I63">
        <v>19</v>
      </c>
    </row>
    <row r="64" spans="1:9" x14ac:dyDescent="0.25">
      <c r="A64" t="s">
        <v>179</v>
      </c>
      <c r="B64" t="s">
        <v>223</v>
      </c>
      <c r="C64" t="s">
        <v>226</v>
      </c>
      <c r="D64" t="s">
        <v>227</v>
      </c>
      <c r="E64" t="s">
        <v>68</v>
      </c>
      <c r="F64">
        <v>60</v>
      </c>
      <c r="G64">
        <v>64</v>
      </c>
      <c r="H64">
        <v>67</v>
      </c>
      <c r="I64">
        <v>64</v>
      </c>
    </row>
    <row r="65" spans="1:9" x14ac:dyDescent="0.25">
      <c r="A65" t="s">
        <v>179</v>
      </c>
      <c r="B65" t="s">
        <v>223</v>
      </c>
      <c r="C65" t="s">
        <v>228</v>
      </c>
      <c r="D65" t="s">
        <v>229</v>
      </c>
      <c r="E65" t="s">
        <v>68</v>
      </c>
      <c r="F65">
        <v>18</v>
      </c>
      <c r="G65">
        <v>19</v>
      </c>
      <c r="H65">
        <v>21</v>
      </c>
      <c r="I65">
        <v>19</v>
      </c>
    </row>
    <row r="66" spans="1:9" x14ac:dyDescent="0.25">
      <c r="A66" t="s">
        <v>179</v>
      </c>
      <c r="B66" t="s">
        <v>200</v>
      </c>
      <c r="C66" t="s">
        <v>201</v>
      </c>
      <c r="D66" t="s">
        <v>202</v>
      </c>
      <c r="E66" t="s">
        <v>119</v>
      </c>
      <c r="F66">
        <v>44</v>
      </c>
      <c r="G66">
        <v>45</v>
      </c>
      <c r="H66">
        <v>42</v>
      </c>
      <c r="I66">
        <v>44</v>
      </c>
    </row>
    <row r="67" spans="1:9" x14ac:dyDescent="0.25">
      <c r="A67" t="s">
        <v>179</v>
      </c>
      <c r="B67" t="s">
        <v>200</v>
      </c>
      <c r="C67" t="s">
        <v>203</v>
      </c>
      <c r="D67" t="s">
        <v>204</v>
      </c>
      <c r="E67" t="s">
        <v>188</v>
      </c>
      <c r="F67">
        <v>13</v>
      </c>
      <c r="G67">
        <v>14</v>
      </c>
      <c r="H67">
        <v>17</v>
      </c>
      <c r="I67">
        <v>15</v>
      </c>
    </row>
    <row r="68" spans="1:9" x14ac:dyDescent="0.25">
      <c r="A68" t="s">
        <v>179</v>
      </c>
      <c r="B68" t="s">
        <v>200</v>
      </c>
      <c r="C68" t="s">
        <v>205</v>
      </c>
      <c r="D68" t="s">
        <v>206</v>
      </c>
      <c r="E68" t="s">
        <v>68</v>
      </c>
      <c r="F68">
        <v>102</v>
      </c>
      <c r="G68">
        <v>87</v>
      </c>
      <c r="H68">
        <v>86</v>
      </c>
      <c r="I68">
        <v>92</v>
      </c>
    </row>
    <row r="69" spans="1:9" x14ac:dyDescent="0.25">
      <c r="A69" t="s">
        <v>179</v>
      </c>
      <c r="B69" t="s">
        <v>207</v>
      </c>
      <c r="C69" t="s">
        <v>208</v>
      </c>
      <c r="D69" t="s">
        <v>209</v>
      </c>
      <c r="E69" t="s">
        <v>68</v>
      </c>
      <c r="F69">
        <v>77</v>
      </c>
      <c r="G69">
        <v>66</v>
      </c>
      <c r="H69">
        <v>41</v>
      </c>
      <c r="I69">
        <v>61</v>
      </c>
    </row>
    <row r="70" spans="1:9" x14ac:dyDescent="0.25">
      <c r="A70" t="s">
        <v>179</v>
      </c>
      <c r="B70" t="s">
        <v>207</v>
      </c>
      <c r="C70" t="s">
        <v>210</v>
      </c>
      <c r="D70" t="s">
        <v>211</v>
      </c>
      <c r="E70" t="s">
        <v>68</v>
      </c>
      <c r="F70">
        <v>30</v>
      </c>
      <c r="G70">
        <v>26</v>
      </c>
      <c r="H70">
        <v>26</v>
      </c>
      <c r="I70">
        <v>27</v>
      </c>
    </row>
    <row r="71" spans="1:9" x14ac:dyDescent="0.25">
      <c r="A71" t="s">
        <v>179</v>
      </c>
      <c r="B71" t="s">
        <v>207</v>
      </c>
      <c r="C71" t="s">
        <v>212</v>
      </c>
      <c r="D71" t="s">
        <v>213</v>
      </c>
      <c r="E71" t="s">
        <v>68</v>
      </c>
      <c r="F71">
        <v>25</v>
      </c>
      <c r="G71">
        <v>24</v>
      </c>
      <c r="H71">
        <v>21</v>
      </c>
      <c r="I71">
        <v>23</v>
      </c>
    </row>
    <row r="72" spans="1:9" x14ac:dyDescent="0.25">
      <c r="A72" t="s">
        <v>179</v>
      </c>
      <c r="B72" t="s">
        <v>207</v>
      </c>
      <c r="C72" t="s">
        <v>214</v>
      </c>
      <c r="D72" t="s">
        <v>215</v>
      </c>
      <c r="E72" t="s">
        <v>34</v>
      </c>
      <c r="F72">
        <v>104</v>
      </c>
      <c r="G72">
        <v>101</v>
      </c>
      <c r="H72">
        <v>105</v>
      </c>
      <c r="I72">
        <v>103</v>
      </c>
    </row>
    <row r="73" spans="1:9" x14ac:dyDescent="0.25">
      <c r="A73" t="s">
        <v>179</v>
      </c>
      <c r="B73" t="s">
        <v>216</v>
      </c>
      <c r="C73" t="s">
        <v>217</v>
      </c>
      <c r="D73" t="s">
        <v>218</v>
      </c>
      <c r="E73" t="s">
        <v>68</v>
      </c>
      <c r="F73">
        <v>72</v>
      </c>
      <c r="G73">
        <v>66</v>
      </c>
      <c r="H73">
        <v>68</v>
      </c>
      <c r="I73">
        <v>69</v>
      </c>
    </row>
    <row r="74" spans="1:9" x14ac:dyDescent="0.25">
      <c r="A74" t="s">
        <v>179</v>
      </c>
      <c r="B74" t="s">
        <v>216</v>
      </c>
      <c r="C74" t="s">
        <v>219</v>
      </c>
      <c r="D74" t="s">
        <v>220</v>
      </c>
      <c r="E74" t="s">
        <v>34</v>
      </c>
      <c r="F74">
        <v>54</v>
      </c>
      <c r="G74">
        <v>45</v>
      </c>
      <c r="H74">
        <v>45</v>
      </c>
      <c r="I74">
        <v>48</v>
      </c>
    </row>
    <row r="75" spans="1:9" x14ac:dyDescent="0.25">
      <c r="A75" t="s">
        <v>179</v>
      </c>
      <c r="B75" t="s">
        <v>221</v>
      </c>
      <c r="C75" t="s">
        <v>221</v>
      </c>
      <c r="D75" t="s">
        <v>222</v>
      </c>
      <c r="E75" t="s">
        <v>68</v>
      </c>
      <c r="F75">
        <v>136</v>
      </c>
      <c r="G75">
        <v>126</v>
      </c>
      <c r="H75">
        <v>131</v>
      </c>
      <c r="I75">
        <v>131</v>
      </c>
    </row>
    <row r="76" spans="1:9" x14ac:dyDescent="0.25">
      <c r="A76" t="s">
        <v>179</v>
      </c>
      <c r="B76" t="s">
        <v>230</v>
      </c>
      <c r="C76" t="s">
        <v>231</v>
      </c>
      <c r="D76" t="s">
        <v>232</v>
      </c>
      <c r="E76" t="s">
        <v>34</v>
      </c>
      <c r="F76">
        <v>32</v>
      </c>
      <c r="G76">
        <v>35</v>
      </c>
      <c r="H76">
        <v>35</v>
      </c>
      <c r="I76">
        <v>34</v>
      </c>
    </row>
    <row r="77" spans="1:9" x14ac:dyDescent="0.25">
      <c r="A77" t="s">
        <v>179</v>
      </c>
      <c r="B77" t="s">
        <v>230</v>
      </c>
      <c r="C77" t="s">
        <v>233</v>
      </c>
      <c r="D77" t="s">
        <v>234</v>
      </c>
      <c r="E77" t="s">
        <v>68</v>
      </c>
      <c r="F77">
        <v>204</v>
      </c>
      <c r="G77">
        <v>200</v>
      </c>
      <c r="H77">
        <v>205</v>
      </c>
      <c r="I77">
        <v>203</v>
      </c>
    </row>
    <row r="78" spans="1:9" x14ac:dyDescent="0.25">
      <c r="A78" t="s">
        <v>179</v>
      </c>
      <c r="B78" t="s">
        <v>235</v>
      </c>
      <c r="C78" t="s">
        <v>236</v>
      </c>
      <c r="D78" t="s">
        <v>237</v>
      </c>
      <c r="E78" t="s">
        <v>34</v>
      </c>
      <c r="F78">
        <v>210</v>
      </c>
      <c r="G78">
        <v>205</v>
      </c>
      <c r="H78">
        <v>200</v>
      </c>
      <c r="I78">
        <v>205</v>
      </c>
    </row>
    <row r="79" spans="1:9" x14ac:dyDescent="0.25">
      <c r="A79" t="s">
        <v>179</v>
      </c>
      <c r="B79" t="s">
        <v>235</v>
      </c>
      <c r="C79" t="s">
        <v>238</v>
      </c>
      <c r="D79" t="s">
        <v>239</v>
      </c>
      <c r="E79" t="s">
        <v>68</v>
      </c>
      <c r="F79">
        <v>18</v>
      </c>
      <c r="G79">
        <v>17</v>
      </c>
      <c r="H79">
        <v>21</v>
      </c>
      <c r="I79">
        <v>19</v>
      </c>
    </row>
    <row r="80" spans="1:9" x14ac:dyDescent="0.25">
      <c r="A80" t="s">
        <v>240</v>
      </c>
      <c r="B80" t="s">
        <v>241</v>
      </c>
      <c r="C80" t="s">
        <v>242</v>
      </c>
      <c r="D80" t="s">
        <v>243</v>
      </c>
      <c r="E80" t="s">
        <v>119</v>
      </c>
      <c r="F80">
        <v>30</v>
      </c>
      <c r="G80">
        <v>28</v>
      </c>
      <c r="H80">
        <v>26</v>
      </c>
      <c r="I80">
        <v>28</v>
      </c>
    </row>
    <row r="81" spans="1:9" x14ac:dyDescent="0.25">
      <c r="A81" t="s">
        <v>240</v>
      </c>
      <c r="B81" t="s">
        <v>241</v>
      </c>
      <c r="C81" t="s">
        <v>244</v>
      </c>
      <c r="D81" t="s">
        <v>245</v>
      </c>
      <c r="E81" t="s">
        <v>34</v>
      </c>
      <c r="F81">
        <v>20</v>
      </c>
      <c r="G81">
        <v>19</v>
      </c>
      <c r="H81">
        <v>21</v>
      </c>
      <c r="I81">
        <v>20</v>
      </c>
    </row>
    <row r="82" spans="1:9" x14ac:dyDescent="0.25">
      <c r="A82" t="s">
        <v>240</v>
      </c>
      <c r="B82" t="s">
        <v>241</v>
      </c>
      <c r="C82" t="s">
        <v>246</v>
      </c>
      <c r="D82" t="s">
        <v>247</v>
      </c>
      <c r="E82" t="s">
        <v>68</v>
      </c>
      <c r="F82">
        <v>22</v>
      </c>
      <c r="G82">
        <v>25</v>
      </c>
      <c r="H82">
        <v>27</v>
      </c>
      <c r="I82">
        <v>25</v>
      </c>
    </row>
    <row r="83" spans="1:9" x14ac:dyDescent="0.25">
      <c r="A83" t="s">
        <v>240</v>
      </c>
      <c r="B83" t="s">
        <v>241</v>
      </c>
      <c r="C83" t="s">
        <v>248</v>
      </c>
      <c r="D83" t="s">
        <v>249</v>
      </c>
      <c r="E83" t="s">
        <v>119</v>
      </c>
      <c r="F83">
        <v>64</v>
      </c>
      <c r="G83">
        <v>44</v>
      </c>
      <c r="H83">
        <v>35</v>
      </c>
      <c r="I83">
        <v>48</v>
      </c>
    </row>
    <row r="84" spans="1:9" x14ac:dyDescent="0.25">
      <c r="A84" t="s">
        <v>240</v>
      </c>
      <c r="B84" t="s">
        <v>241</v>
      </c>
      <c r="C84" t="s">
        <v>250</v>
      </c>
      <c r="D84" t="s">
        <v>251</v>
      </c>
      <c r="E84" t="s">
        <v>34</v>
      </c>
      <c r="F84">
        <v>16</v>
      </c>
      <c r="G84">
        <v>11</v>
      </c>
      <c r="H84">
        <v>17</v>
      </c>
      <c r="I84">
        <v>15</v>
      </c>
    </row>
    <row r="85" spans="1:9" x14ac:dyDescent="0.25">
      <c r="A85" t="s">
        <v>240</v>
      </c>
      <c r="B85" t="s">
        <v>252</v>
      </c>
      <c r="C85" t="s">
        <v>253</v>
      </c>
      <c r="D85" t="s">
        <v>254</v>
      </c>
      <c r="E85" t="s">
        <v>34</v>
      </c>
      <c r="F85">
        <v>32</v>
      </c>
      <c r="G85">
        <v>32</v>
      </c>
      <c r="H85">
        <v>31</v>
      </c>
      <c r="I85">
        <v>32</v>
      </c>
    </row>
    <row r="86" spans="1:9" x14ac:dyDescent="0.25">
      <c r="A86" t="s">
        <v>240</v>
      </c>
      <c r="B86" t="s">
        <v>252</v>
      </c>
      <c r="C86" t="s">
        <v>255</v>
      </c>
      <c r="D86" t="s">
        <v>256</v>
      </c>
      <c r="E86" t="s">
        <v>119</v>
      </c>
      <c r="F86">
        <v>194</v>
      </c>
      <c r="G86">
        <v>191</v>
      </c>
      <c r="H86">
        <v>185</v>
      </c>
      <c r="I86">
        <v>190</v>
      </c>
    </row>
    <row r="87" spans="1:9" x14ac:dyDescent="0.25">
      <c r="A87" t="s">
        <v>240</v>
      </c>
      <c r="B87" t="s">
        <v>252</v>
      </c>
      <c r="C87" t="s">
        <v>257</v>
      </c>
      <c r="D87" t="s">
        <v>258</v>
      </c>
      <c r="E87" t="s">
        <v>119</v>
      </c>
      <c r="F87">
        <v>72</v>
      </c>
      <c r="G87">
        <v>70</v>
      </c>
      <c r="H87">
        <v>73</v>
      </c>
      <c r="I87">
        <v>72</v>
      </c>
    </row>
    <row r="88" spans="1:9" x14ac:dyDescent="0.25">
      <c r="A88" t="s">
        <v>240</v>
      </c>
      <c r="B88" t="s">
        <v>252</v>
      </c>
      <c r="C88" t="s">
        <v>259</v>
      </c>
      <c r="D88" t="s">
        <v>260</v>
      </c>
      <c r="E88" t="s">
        <v>68</v>
      </c>
      <c r="F88">
        <v>22</v>
      </c>
      <c r="G88">
        <v>20</v>
      </c>
      <c r="H88">
        <v>21</v>
      </c>
      <c r="I88">
        <v>21</v>
      </c>
    </row>
    <row r="89" spans="1:9" x14ac:dyDescent="0.25">
      <c r="A89" t="s">
        <v>240</v>
      </c>
      <c r="B89" t="s">
        <v>261</v>
      </c>
      <c r="C89" t="s">
        <v>262</v>
      </c>
      <c r="D89" t="s">
        <v>263</v>
      </c>
      <c r="E89" t="s">
        <v>68</v>
      </c>
      <c r="F89">
        <v>22</v>
      </c>
      <c r="G89">
        <v>22</v>
      </c>
      <c r="H89">
        <v>21</v>
      </c>
      <c r="I89">
        <v>22</v>
      </c>
    </row>
    <row r="90" spans="1:9" x14ac:dyDescent="0.25">
      <c r="A90" t="s">
        <v>240</v>
      </c>
      <c r="B90" t="s">
        <v>261</v>
      </c>
      <c r="C90" t="s">
        <v>264</v>
      </c>
      <c r="D90" t="s">
        <v>265</v>
      </c>
      <c r="E90" t="s">
        <v>68</v>
      </c>
      <c r="F90">
        <v>15</v>
      </c>
      <c r="G90">
        <v>18</v>
      </c>
      <c r="H90">
        <v>18</v>
      </c>
      <c r="I90">
        <v>17</v>
      </c>
    </row>
    <row r="91" spans="1:9" x14ac:dyDescent="0.25">
      <c r="A91" t="s">
        <v>240</v>
      </c>
      <c r="B91" t="s">
        <v>261</v>
      </c>
      <c r="C91" t="s">
        <v>266</v>
      </c>
      <c r="D91" t="s">
        <v>267</v>
      </c>
      <c r="E91" t="s">
        <v>68</v>
      </c>
      <c r="F91">
        <v>14</v>
      </c>
      <c r="G91">
        <v>18</v>
      </c>
      <c r="H91">
        <v>16</v>
      </c>
      <c r="I91">
        <v>16</v>
      </c>
    </row>
    <row r="92" spans="1:9" x14ac:dyDescent="0.25">
      <c r="A92" t="s">
        <v>240</v>
      </c>
      <c r="B92" t="s">
        <v>261</v>
      </c>
      <c r="C92" t="s">
        <v>268</v>
      </c>
      <c r="D92" t="s">
        <v>269</v>
      </c>
      <c r="E92" t="s">
        <v>68</v>
      </c>
      <c r="F92">
        <v>30</v>
      </c>
      <c r="G92">
        <v>30</v>
      </c>
      <c r="H92">
        <v>31</v>
      </c>
      <c r="I92">
        <v>30</v>
      </c>
    </row>
    <row r="93" spans="1:9" x14ac:dyDescent="0.25">
      <c r="A93" t="s">
        <v>240</v>
      </c>
      <c r="B93" t="s">
        <v>261</v>
      </c>
      <c r="C93" t="s">
        <v>270</v>
      </c>
      <c r="D93" t="s">
        <v>271</v>
      </c>
      <c r="E93" t="s">
        <v>34</v>
      </c>
      <c r="F93">
        <v>4</v>
      </c>
      <c r="G93">
        <v>4</v>
      </c>
      <c r="H93">
        <v>7</v>
      </c>
      <c r="I93">
        <v>5</v>
      </c>
    </row>
    <row r="94" spans="1:9" x14ac:dyDescent="0.25">
      <c r="A94" t="s">
        <v>240</v>
      </c>
      <c r="B94" t="s">
        <v>272</v>
      </c>
      <c r="C94" t="s">
        <v>272</v>
      </c>
      <c r="D94" t="s">
        <v>273</v>
      </c>
      <c r="E94" t="s">
        <v>34</v>
      </c>
      <c r="F94">
        <v>200</v>
      </c>
      <c r="G94">
        <v>195</v>
      </c>
      <c r="H94">
        <v>193</v>
      </c>
      <c r="I94">
        <v>196</v>
      </c>
    </row>
    <row r="95" spans="1:9" x14ac:dyDescent="0.25">
      <c r="A95" t="s">
        <v>274</v>
      </c>
      <c r="B95" t="s">
        <v>275</v>
      </c>
      <c r="C95" t="s">
        <v>276</v>
      </c>
      <c r="D95" t="s">
        <v>277</v>
      </c>
      <c r="E95" t="s">
        <v>34</v>
      </c>
      <c r="F95">
        <v>32</v>
      </c>
      <c r="G95">
        <v>31</v>
      </c>
      <c r="H95">
        <v>34</v>
      </c>
      <c r="I95">
        <v>32</v>
      </c>
    </row>
    <row r="96" spans="1:9" x14ac:dyDescent="0.25">
      <c r="A96" t="s">
        <v>274</v>
      </c>
      <c r="B96" t="s">
        <v>275</v>
      </c>
      <c r="C96" t="s">
        <v>278</v>
      </c>
      <c r="D96" t="s">
        <v>279</v>
      </c>
      <c r="E96" t="s">
        <v>34</v>
      </c>
      <c r="F96">
        <v>34</v>
      </c>
      <c r="G96">
        <v>34</v>
      </c>
      <c r="H96">
        <v>31</v>
      </c>
      <c r="I96">
        <v>33</v>
      </c>
    </row>
    <row r="97" spans="1:9" x14ac:dyDescent="0.25">
      <c r="A97" t="s">
        <v>274</v>
      </c>
      <c r="B97" t="s">
        <v>275</v>
      </c>
      <c r="C97" t="s">
        <v>280</v>
      </c>
      <c r="D97" t="s">
        <v>281</v>
      </c>
      <c r="E97" t="s">
        <v>34</v>
      </c>
      <c r="F97">
        <v>34</v>
      </c>
      <c r="G97">
        <v>34</v>
      </c>
      <c r="H97">
        <v>36</v>
      </c>
      <c r="I97">
        <v>35</v>
      </c>
    </row>
    <row r="98" spans="1:9" x14ac:dyDescent="0.25">
      <c r="A98" t="s">
        <v>274</v>
      </c>
      <c r="B98" t="s">
        <v>275</v>
      </c>
      <c r="C98" t="s">
        <v>282</v>
      </c>
      <c r="D98" t="s">
        <v>283</v>
      </c>
      <c r="E98" t="s">
        <v>68</v>
      </c>
      <c r="F98">
        <v>16</v>
      </c>
      <c r="G98">
        <v>16</v>
      </c>
      <c r="H98">
        <v>15</v>
      </c>
      <c r="I98">
        <v>16</v>
      </c>
    </row>
    <row r="99" spans="1:9" x14ac:dyDescent="0.25">
      <c r="A99" t="s">
        <v>274</v>
      </c>
      <c r="B99" t="s">
        <v>275</v>
      </c>
      <c r="C99" t="s">
        <v>284</v>
      </c>
      <c r="D99" t="s">
        <v>285</v>
      </c>
      <c r="E99" t="s">
        <v>34</v>
      </c>
      <c r="F99">
        <v>76</v>
      </c>
      <c r="G99">
        <v>76</v>
      </c>
      <c r="H99">
        <v>72</v>
      </c>
      <c r="I99">
        <v>75</v>
      </c>
    </row>
    <row r="100" spans="1:9" x14ac:dyDescent="0.25">
      <c r="A100" t="s">
        <v>274</v>
      </c>
      <c r="B100" t="s">
        <v>275</v>
      </c>
      <c r="C100" t="s">
        <v>286</v>
      </c>
      <c r="D100" t="s">
        <v>287</v>
      </c>
      <c r="E100" t="s">
        <v>68</v>
      </c>
      <c r="F100">
        <v>16</v>
      </c>
      <c r="G100">
        <v>18</v>
      </c>
      <c r="H100">
        <v>20</v>
      </c>
      <c r="I100">
        <v>18</v>
      </c>
    </row>
    <row r="101" spans="1:9" x14ac:dyDescent="0.25">
      <c r="A101" t="s">
        <v>274</v>
      </c>
      <c r="B101" t="s">
        <v>275</v>
      </c>
      <c r="C101" t="s">
        <v>288</v>
      </c>
      <c r="D101" t="s">
        <v>289</v>
      </c>
      <c r="E101" t="s">
        <v>34</v>
      </c>
      <c r="F101">
        <v>72</v>
      </c>
      <c r="G101">
        <v>71</v>
      </c>
      <c r="H101">
        <v>70</v>
      </c>
      <c r="I101">
        <v>71</v>
      </c>
    </row>
    <row r="102" spans="1:9" x14ac:dyDescent="0.25">
      <c r="A102" t="s">
        <v>274</v>
      </c>
      <c r="B102" t="s">
        <v>275</v>
      </c>
      <c r="C102" t="s">
        <v>290</v>
      </c>
      <c r="D102" t="s">
        <v>291</v>
      </c>
      <c r="E102" t="s">
        <v>68</v>
      </c>
      <c r="F102">
        <v>29</v>
      </c>
      <c r="G102">
        <v>29</v>
      </c>
      <c r="H102">
        <v>29</v>
      </c>
      <c r="I102">
        <v>29</v>
      </c>
    </row>
    <row r="103" spans="1:9" x14ac:dyDescent="0.25">
      <c r="A103" t="s">
        <v>274</v>
      </c>
      <c r="B103" t="s">
        <v>275</v>
      </c>
      <c r="C103" t="s">
        <v>292</v>
      </c>
      <c r="D103" t="s">
        <v>293</v>
      </c>
      <c r="E103" t="s">
        <v>68</v>
      </c>
      <c r="F103">
        <v>43</v>
      </c>
      <c r="G103">
        <v>42</v>
      </c>
      <c r="H103">
        <v>44</v>
      </c>
      <c r="I103">
        <v>43</v>
      </c>
    </row>
    <row r="104" spans="1:9" x14ac:dyDescent="0.25">
      <c r="A104" t="s">
        <v>274</v>
      </c>
      <c r="B104" t="s">
        <v>294</v>
      </c>
      <c r="C104" t="s">
        <v>295</v>
      </c>
      <c r="D104" t="s">
        <v>296</v>
      </c>
      <c r="E104" t="s">
        <v>34</v>
      </c>
      <c r="F104">
        <v>19</v>
      </c>
      <c r="G104">
        <v>17</v>
      </c>
      <c r="H104">
        <v>18</v>
      </c>
      <c r="I104">
        <v>18</v>
      </c>
    </row>
    <row r="105" spans="1:9" x14ac:dyDescent="0.25">
      <c r="A105" t="s">
        <v>274</v>
      </c>
      <c r="B105" t="s">
        <v>294</v>
      </c>
      <c r="C105" t="s">
        <v>297</v>
      </c>
      <c r="D105" t="s">
        <v>298</v>
      </c>
      <c r="E105" t="s">
        <v>68</v>
      </c>
      <c r="F105">
        <v>30</v>
      </c>
      <c r="G105">
        <v>30</v>
      </c>
      <c r="H105">
        <v>31</v>
      </c>
      <c r="I105">
        <v>30</v>
      </c>
    </row>
    <row r="106" spans="1:9" x14ac:dyDescent="0.25">
      <c r="A106" t="s">
        <v>274</v>
      </c>
      <c r="B106" t="s">
        <v>294</v>
      </c>
      <c r="C106" t="s">
        <v>299</v>
      </c>
      <c r="D106" t="s">
        <v>300</v>
      </c>
      <c r="E106" t="s">
        <v>188</v>
      </c>
      <c r="F106">
        <v>16</v>
      </c>
      <c r="G106">
        <v>14</v>
      </c>
      <c r="H106">
        <v>9</v>
      </c>
      <c r="I106">
        <v>13</v>
      </c>
    </row>
    <row r="107" spans="1:9" x14ac:dyDescent="0.25">
      <c r="A107" t="s">
        <v>274</v>
      </c>
      <c r="B107" t="s">
        <v>294</v>
      </c>
      <c r="C107" t="s">
        <v>301</v>
      </c>
      <c r="D107" t="s">
        <v>302</v>
      </c>
      <c r="E107" t="s">
        <v>68</v>
      </c>
      <c r="F107">
        <v>45</v>
      </c>
      <c r="G107">
        <v>41</v>
      </c>
      <c r="H107">
        <v>39</v>
      </c>
      <c r="I107">
        <v>42</v>
      </c>
    </row>
    <row r="108" spans="1:9" x14ac:dyDescent="0.25">
      <c r="A108" t="s">
        <v>274</v>
      </c>
      <c r="B108" t="s">
        <v>294</v>
      </c>
      <c r="C108" t="s">
        <v>303</v>
      </c>
      <c r="D108" t="s">
        <v>304</v>
      </c>
      <c r="E108" t="s">
        <v>34</v>
      </c>
      <c r="F108">
        <v>21</v>
      </c>
      <c r="G108">
        <v>21</v>
      </c>
      <c r="H108">
        <v>21</v>
      </c>
      <c r="I108">
        <v>21</v>
      </c>
    </row>
    <row r="109" spans="1:9" x14ac:dyDescent="0.25">
      <c r="A109" t="s">
        <v>274</v>
      </c>
      <c r="B109" t="s">
        <v>294</v>
      </c>
      <c r="C109" t="s">
        <v>305</v>
      </c>
      <c r="D109" t="s">
        <v>306</v>
      </c>
      <c r="E109" t="s">
        <v>34</v>
      </c>
      <c r="F109">
        <v>36</v>
      </c>
      <c r="G109">
        <v>37</v>
      </c>
      <c r="H109">
        <v>29</v>
      </c>
      <c r="I109">
        <v>34</v>
      </c>
    </row>
    <row r="110" spans="1:9" x14ac:dyDescent="0.25">
      <c r="A110" t="s">
        <v>274</v>
      </c>
      <c r="B110" t="s">
        <v>294</v>
      </c>
      <c r="C110" t="s">
        <v>307</v>
      </c>
      <c r="D110" t="s">
        <v>308</v>
      </c>
      <c r="E110" t="s">
        <v>68</v>
      </c>
      <c r="F110">
        <v>13</v>
      </c>
      <c r="G110">
        <v>10</v>
      </c>
      <c r="H110">
        <v>9</v>
      </c>
      <c r="I110">
        <v>11</v>
      </c>
    </row>
    <row r="111" spans="1:9" x14ac:dyDescent="0.25">
      <c r="A111" t="s">
        <v>274</v>
      </c>
      <c r="B111" t="s">
        <v>294</v>
      </c>
      <c r="C111" t="s">
        <v>309</v>
      </c>
      <c r="D111" t="s">
        <v>310</v>
      </c>
      <c r="E111" t="s">
        <v>34</v>
      </c>
      <c r="F111">
        <v>15</v>
      </c>
      <c r="G111">
        <v>14</v>
      </c>
      <c r="H111">
        <v>13</v>
      </c>
      <c r="I111">
        <v>14</v>
      </c>
    </row>
    <row r="112" spans="1:9" x14ac:dyDescent="0.25">
      <c r="A112" t="s">
        <v>274</v>
      </c>
      <c r="B112" t="s">
        <v>294</v>
      </c>
      <c r="C112" t="s">
        <v>311</v>
      </c>
      <c r="D112" t="s">
        <v>312</v>
      </c>
      <c r="E112" t="s">
        <v>68</v>
      </c>
      <c r="F112">
        <v>21</v>
      </c>
      <c r="G112">
        <v>24</v>
      </c>
      <c r="H112">
        <v>24</v>
      </c>
      <c r="I112">
        <v>23</v>
      </c>
    </row>
    <row r="113" spans="1:9" x14ac:dyDescent="0.25">
      <c r="A113" t="s">
        <v>274</v>
      </c>
      <c r="B113" t="s">
        <v>294</v>
      </c>
      <c r="C113" t="s">
        <v>313</v>
      </c>
      <c r="D113" t="s">
        <v>314</v>
      </c>
      <c r="E113" t="s">
        <v>68</v>
      </c>
      <c r="F113">
        <v>61</v>
      </c>
      <c r="G113">
        <v>66</v>
      </c>
      <c r="H113">
        <v>60</v>
      </c>
      <c r="I113">
        <v>62</v>
      </c>
    </row>
    <row r="114" spans="1:9" x14ac:dyDescent="0.25">
      <c r="A114" t="s">
        <v>274</v>
      </c>
      <c r="B114" t="s">
        <v>294</v>
      </c>
      <c r="C114" t="s">
        <v>315</v>
      </c>
      <c r="D114" t="s">
        <v>316</v>
      </c>
      <c r="E114" t="s">
        <v>34</v>
      </c>
      <c r="F114">
        <v>13</v>
      </c>
      <c r="G114">
        <v>9</v>
      </c>
      <c r="H114">
        <v>9</v>
      </c>
      <c r="I114">
        <v>10</v>
      </c>
    </row>
    <row r="115" spans="1:9" x14ac:dyDescent="0.25">
      <c r="A115" t="s">
        <v>274</v>
      </c>
      <c r="B115" t="s">
        <v>294</v>
      </c>
      <c r="C115" t="s">
        <v>317</v>
      </c>
      <c r="D115" t="s">
        <v>318</v>
      </c>
      <c r="E115" t="s">
        <v>68</v>
      </c>
      <c r="F115">
        <v>30</v>
      </c>
      <c r="G115">
        <v>30</v>
      </c>
      <c r="H115">
        <v>29</v>
      </c>
      <c r="I115">
        <v>30</v>
      </c>
    </row>
    <row r="116" spans="1:9" x14ac:dyDescent="0.25">
      <c r="A116" t="s">
        <v>274</v>
      </c>
      <c r="B116" t="s">
        <v>294</v>
      </c>
      <c r="C116" t="s">
        <v>319</v>
      </c>
      <c r="D116" t="s">
        <v>320</v>
      </c>
      <c r="E116" t="s">
        <v>34</v>
      </c>
      <c r="F116">
        <v>39</v>
      </c>
      <c r="G116">
        <v>39</v>
      </c>
      <c r="H116">
        <v>28</v>
      </c>
      <c r="I116">
        <v>35</v>
      </c>
    </row>
    <row r="117" spans="1:9" x14ac:dyDescent="0.25">
      <c r="A117" t="s">
        <v>274</v>
      </c>
      <c r="B117" t="s">
        <v>294</v>
      </c>
      <c r="C117" t="s">
        <v>321</v>
      </c>
      <c r="D117" t="s">
        <v>322</v>
      </c>
      <c r="E117" t="s">
        <v>34</v>
      </c>
      <c r="F117">
        <v>136</v>
      </c>
      <c r="G117">
        <v>121</v>
      </c>
      <c r="H117">
        <v>126</v>
      </c>
      <c r="I117">
        <v>128</v>
      </c>
    </row>
    <row r="118" spans="1:9" x14ac:dyDescent="0.25">
      <c r="A118" t="s">
        <v>274</v>
      </c>
      <c r="B118" t="s">
        <v>323</v>
      </c>
      <c r="C118" t="s">
        <v>324</v>
      </c>
      <c r="D118" t="s">
        <v>325</v>
      </c>
      <c r="E118" t="s">
        <v>68</v>
      </c>
      <c r="F118">
        <v>32</v>
      </c>
      <c r="G118">
        <v>32</v>
      </c>
      <c r="H118">
        <v>32</v>
      </c>
      <c r="I118">
        <v>32</v>
      </c>
    </row>
    <row r="119" spans="1:9" x14ac:dyDescent="0.25">
      <c r="A119" t="s">
        <v>274</v>
      </c>
      <c r="B119" t="s">
        <v>323</v>
      </c>
      <c r="C119" t="s">
        <v>326</v>
      </c>
      <c r="D119" t="s">
        <v>327</v>
      </c>
      <c r="E119" t="s">
        <v>68</v>
      </c>
      <c r="F119">
        <v>49</v>
      </c>
      <c r="G119">
        <v>55</v>
      </c>
      <c r="H119">
        <v>53</v>
      </c>
      <c r="I119">
        <v>52</v>
      </c>
    </row>
    <row r="120" spans="1:9" x14ac:dyDescent="0.25">
      <c r="A120" t="s">
        <v>274</v>
      </c>
      <c r="B120" t="s">
        <v>323</v>
      </c>
      <c r="C120" t="s">
        <v>328</v>
      </c>
      <c r="D120" t="s">
        <v>329</v>
      </c>
      <c r="E120" t="s">
        <v>68</v>
      </c>
      <c r="F120">
        <v>37</v>
      </c>
      <c r="G120">
        <v>37</v>
      </c>
      <c r="H120">
        <v>41</v>
      </c>
      <c r="I120">
        <v>38</v>
      </c>
    </row>
    <row r="121" spans="1:9" x14ac:dyDescent="0.25">
      <c r="A121" t="s">
        <v>274</v>
      </c>
      <c r="B121" t="s">
        <v>323</v>
      </c>
      <c r="C121" t="s">
        <v>330</v>
      </c>
      <c r="D121" t="s">
        <v>331</v>
      </c>
      <c r="E121" t="s">
        <v>68</v>
      </c>
      <c r="F121">
        <v>17</v>
      </c>
      <c r="G121">
        <v>15</v>
      </c>
      <c r="H121">
        <v>10</v>
      </c>
      <c r="I121">
        <v>14</v>
      </c>
    </row>
    <row r="122" spans="1:9" x14ac:dyDescent="0.25">
      <c r="A122" t="s">
        <v>274</v>
      </c>
      <c r="B122" t="s">
        <v>323</v>
      </c>
      <c r="C122" t="s">
        <v>332</v>
      </c>
      <c r="D122" t="s">
        <v>333</v>
      </c>
      <c r="E122" t="s">
        <v>68</v>
      </c>
      <c r="F122">
        <v>37</v>
      </c>
      <c r="G122">
        <v>37</v>
      </c>
      <c r="H122">
        <v>38</v>
      </c>
      <c r="I122">
        <v>37</v>
      </c>
    </row>
    <row r="123" spans="1:9" x14ac:dyDescent="0.25">
      <c r="A123" t="s">
        <v>274</v>
      </c>
      <c r="B123" t="s">
        <v>334</v>
      </c>
      <c r="C123" t="s">
        <v>335</v>
      </c>
      <c r="D123" t="s">
        <v>336</v>
      </c>
      <c r="E123" t="s">
        <v>68</v>
      </c>
      <c r="F123">
        <v>20</v>
      </c>
      <c r="G123">
        <v>20</v>
      </c>
      <c r="H123">
        <v>20</v>
      </c>
      <c r="I123">
        <v>20</v>
      </c>
    </row>
    <row r="124" spans="1:9" x14ac:dyDescent="0.25">
      <c r="A124" t="s">
        <v>274</v>
      </c>
      <c r="B124" t="s">
        <v>334</v>
      </c>
      <c r="C124" t="s">
        <v>337</v>
      </c>
      <c r="D124" t="s">
        <v>338</v>
      </c>
      <c r="E124" t="s">
        <v>68</v>
      </c>
      <c r="F124">
        <v>33</v>
      </c>
      <c r="G124">
        <v>33</v>
      </c>
      <c r="H124">
        <v>33</v>
      </c>
      <c r="I124">
        <v>33</v>
      </c>
    </row>
    <row r="125" spans="1:9" x14ac:dyDescent="0.25">
      <c r="A125" t="s">
        <v>274</v>
      </c>
      <c r="B125" t="s">
        <v>334</v>
      </c>
      <c r="C125" t="s">
        <v>339</v>
      </c>
      <c r="D125" t="s">
        <v>340</v>
      </c>
      <c r="E125" t="s">
        <v>34</v>
      </c>
      <c r="F125">
        <v>29</v>
      </c>
      <c r="G125">
        <v>28</v>
      </c>
      <c r="H125">
        <v>23</v>
      </c>
      <c r="I125">
        <v>27</v>
      </c>
    </row>
    <row r="126" spans="1:9" x14ac:dyDescent="0.25">
      <c r="A126" t="s">
        <v>274</v>
      </c>
      <c r="B126" t="s">
        <v>334</v>
      </c>
      <c r="C126" t="s">
        <v>341</v>
      </c>
      <c r="D126" t="s">
        <v>342</v>
      </c>
      <c r="E126" t="s">
        <v>68</v>
      </c>
      <c r="F126">
        <v>17</v>
      </c>
      <c r="G126">
        <v>17</v>
      </c>
      <c r="H126">
        <v>16</v>
      </c>
      <c r="I126">
        <v>17</v>
      </c>
    </row>
    <row r="127" spans="1:9" x14ac:dyDescent="0.25">
      <c r="A127" t="s">
        <v>274</v>
      </c>
      <c r="B127" t="s">
        <v>343</v>
      </c>
      <c r="C127" t="s">
        <v>343</v>
      </c>
      <c r="D127" t="s">
        <v>344</v>
      </c>
      <c r="E127" t="s">
        <v>68</v>
      </c>
      <c r="F127">
        <v>135</v>
      </c>
      <c r="G127">
        <v>138</v>
      </c>
      <c r="H127">
        <v>145</v>
      </c>
      <c r="I127">
        <v>139</v>
      </c>
    </row>
    <row r="128" spans="1:9" x14ac:dyDescent="0.25">
      <c r="A128" t="s">
        <v>345</v>
      </c>
      <c r="B128" t="s">
        <v>346</v>
      </c>
      <c r="C128" t="s">
        <v>347</v>
      </c>
      <c r="D128" t="s">
        <v>348</v>
      </c>
      <c r="E128" t="s">
        <v>34</v>
      </c>
      <c r="F128">
        <v>77</v>
      </c>
      <c r="G128">
        <v>68</v>
      </c>
      <c r="H128">
        <v>62</v>
      </c>
      <c r="I128">
        <v>69</v>
      </c>
    </row>
    <row r="129" spans="1:9" x14ac:dyDescent="0.25">
      <c r="A129" t="s">
        <v>345</v>
      </c>
      <c r="B129" t="s">
        <v>346</v>
      </c>
      <c r="C129" t="s">
        <v>349</v>
      </c>
      <c r="D129" t="s">
        <v>350</v>
      </c>
      <c r="E129" t="s">
        <v>68</v>
      </c>
      <c r="F129">
        <v>27</v>
      </c>
      <c r="G129">
        <v>27</v>
      </c>
      <c r="H129">
        <v>25</v>
      </c>
      <c r="I129">
        <v>26</v>
      </c>
    </row>
    <row r="130" spans="1:9" x14ac:dyDescent="0.25">
      <c r="A130" t="s">
        <v>345</v>
      </c>
      <c r="B130" t="s">
        <v>346</v>
      </c>
      <c r="C130" t="s">
        <v>351</v>
      </c>
      <c r="D130" t="s">
        <v>352</v>
      </c>
      <c r="E130" t="s">
        <v>34</v>
      </c>
      <c r="F130">
        <v>72</v>
      </c>
      <c r="G130">
        <v>66</v>
      </c>
      <c r="H130">
        <v>73</v>
      </c>
      <c r="I130">
        <v>70</v>
      </c>
    </row>
    <row r="131" spans="1:9" x14ac:dyDescent="0.25">
      <c r="A131" t="s">
        <v>345</v>
      </c>
      <c r="B131" t="s">
        <v>346</v>
      </c>
      <c r="C131" t="s">
        <v>353</v>
      </c>
      <c r="D131" t="s">
        <v>354</v>
      </c>
      <c r="E131" t="s">
        <v>68</v>
      </c>
      <c r="F131">
        <v>7</v>
      </c>
      <c r="G131">
        <v>7</v>
      </c>
      <c r="H131">
        <v>7</v>
      </c>
      <c r="I131">
        <v>7</v>
      </c>
    </row>
    <row r="132" spans="1:9" x14ac:dyDescent="0.25">
      <c r="A132" t="s">
        <v>345</v>
      </c>
      <c r="B132" t="s">
        <v>367</v>
      </c>
      <c r="C132" t="s">
        <v>368</v>
      </c>
      <c r="D132" t="s">
        <v>369</v>
      </c>
      <c r="E132" t="s">
        <v>68</v>
      </c>
      <c r="F132">
        <v>27</v>
      </c>
      <c r="G132">
        <v>25</v>
      </c>
      <c r="H132">
        <v>25</v>
      </c>
      <c r="I132">
        <v>26</v>
      </c>
    </row>
    <row r="133" spans="1:9" x14ac:dyDescent="0.25">
      <c r="A133" t="s">
        <v>345</v>
      </c>
      <c r="B133" t="s">
        <v>367</v>
      </c>
      <c r="C133" t="s">
        <v>370</v>
      </c>
      <c r="D133" t="s">
        <v>371</v>
      </c>
      <c r="E133" t="s">
        <v>68</v>
      </c>
      <c r="F133">
        <v>54</v>
      </c>
      <c r="G133">
        <v>55</v>
      </c>
      <c r="H133">
        <v>52</v>
      </c>
      <c r="I133">
        <v>54</v>
      </c>
    </row>
    <row r="134" spans="1:9" x14ac:dyDescent="0.25">
      <c r="A134" t="s">
        <v>345</v>
      </c>
      <c r="B134" t="s">
        <v>367</v>
      </c>
      <c r="C134" t="s">
        <v>372</v>
      </c>
      <c r="D134" t="s">
        <v>373</v>
      </c>
      <c r="E134" t="s">
        <v>68</v>
      </c>
      <c r="F134">
        <v>13</v>
      </c>
      <c r="G134">
        <v>21</v>
      </c>
      <c r="H134">
        <v>22</v>
      </c>
      <c r="I134">
        <v>19</v>
      </c>
    </row>
    <row r="135" spans="1:9" x14ac:dyDescent="0.25">
      <c r="A135" t="s">
        <v>345</v>
      </c>
      <c r="B135" t="s">
        <v>367</v>
      </c>
      <c r="C135" t="s">
        <v>374</v>
      </c>
      <c r="D135" t="s">
        <v>375</v>
      </c>
      <c r="E135" t="s">
        <v>68</v>
      </c>
      <c r="F135">
        <v>7</v>
      </c>
      <c r="G135">
        <v>9</v>
      </c>
      <c r="H135">
        <v>9</v>
      </c>
      <c r="I135">
        <v>8</v>
      </c>
    </row>
    <row r="136" spans="1:9" x14ac:dyDescent="0.25">
      <c r="A136" t="s">
        <v>345</v>
      </c>
      <c r="B136" t="s">
        <v>367</v>
      </c>
      <c r="C136" t="s">
        <v>376</v>
      </c>
      <c r="D136" t="s">
        <v>377</v>
      </c>
      <c r="E136" t="s">
        <v>68</v>
      </c>
      <c r="F136">
        <v>17</v>
      </c>
      <c r="G136">
        <v>17</v>
      </c>
      <c r="H136">
        <v>17</v>
      </c>
      <c r="I136">
        <v>17</v>
      </c>
    </row>
    <row r="137" spans="1:9" x14ac:dyDescent="0.25">
      <c r="A137" t="s">
        <v>345</v>
      </c>
      <c r="B137" t="s">
        <v>367</v>
      </c>
      <c r="C137" t="s">
        <v>378</v>
      </c>
      <c r="D137" t="s">
        <v>379</v>
      </c>
      <c r="E137" t="s">
        <v>68</v>
      </c>
      <c r="F137">
        <v>66</v>
      </c>
      <c r="G137">
        <v>62</v>
      </c>
      <c r="H137">
        <v>65</v>
      </c>
      <c r="I137">
        <v>64</v>
      </c>
    </row>
    <row r="138" spans="1:9" x14ac:dyDescent="0.25">
      <c r="A138" t="s">
        <v>345</v>
      </c>
      <c r="B138" t="s">
        <v>367</v>
      </c>
      <c r="C138" t="s">
        <v>380</v>
      </c>
      <c r="D138" t="s">
        <v>381</v>
      </c>
      <c r="E138" t="s">
        <v>68</v>
      </c>
      <c r="F138">
        <v>14</v>
      </c>
      <c r="G138">
        <v>10</v>
      </c>
      <c r="H138">
        <v>11</v>
      </c>
      <c r="I138">
        <v>12</v>
      </c>
    </row>
    <row r="139" spans="1:9" x14ac:dyDescent="0.25">
      <c r="A139" t="s">
        <v>345</v>
      </c>
      <c r="B139" t="s">
        <v>355</v>
      </c>
      <c r="C139" t="s">
        <v>356</v>
      </c>
      <c r="D139" t="s">
        <v>357</v>
      </c>
      <c r="E139" t="s">
        <v>34</v>
      </c>
      <c r="F139">
        <v>185</v>
      </c>
      <c r="G139">
        <v>191</v>
      </c>
      <c r="H139">
        <v>194</v>
      </c>
      <c r="I139">
        <v>190</v>
      </c>
    </row>
    <row r="140" spans="1:9" x14ac:dyDescent="0.25">
      <c r="A140" t="s">
        <v>345</v>
      </c>
      <c r="B140" t="s">
        <v>358</v>
      </c>
      <c r="C140" t="s">
        <v>358</v>
      </c>
      <c r="D140" t="s">
        <v>359</v>
      </c>
      <c r="E140" t="s">
        <v>68</v>
      </c>
      <c r="F140">
        <v>33</v>
      </c>
      <c r="G140">
        <v>34</v>
      </c>
      <c r="H140">
        <v>28</v>
      </c>
      <c r="I140">
        <v>32</v>
      </c>
    </row>
    <row r="141" spans="1:9" x14ac:dyDescent="0.25">
      <c r="A141" t="s">
        <v>345</v>
      </c>
      <c r="B141" t="s">
        <v>382</v>
      </c>
      <c r="C141" t="s">
        <v>383</v>
      </c>
      <c r="D141" t="s">
        <v>384</v>
      </c>
      <c r="E141" t="s">
        <v>34</v>
      </c>
      <c r="F141">
        <v>58</v>
      </c>
      <c r="G141">
        <v>58</v>
      </c>
      <c r="H141">
        <v>51</v>
      </c>
      <c r="I141">
        <v>56</v>
      </c>
    </row>
    <row r="142" spans="1:9" x14ac:dyDescent="0.25">
      <c r="A142" t="s">
        <v>345</v>
      </c>
      <c r="B142" t="s">
        <v>382</v>
      </c>
      <c r="C142" t="s">
        <v>385</v>
      </c>
      <c r="D142" t="s">
        <v>386</v>
      </c>
      <c r="E142" t="s">
        <v>68</v>
      </c>
      <c r="F142">
        <v>17</v>
      </c>
      <c r="G142">
        <v>16</v>
      </c>
      <c r="H142">
        <v>16</v>
      </c>
      <c r="I142">
        <v>16</v>
      </c>
    </row>
    <row r="143" spans="1:9" x14ac:dyDescent="0.25">
      <c r="A143" t="s">
        <v>345</v>
      </c>
      <c r="B143" t="s">
        <v>382</v>
      </c>
      <c r="C143" t="s">
        <v>387</v>
      </c>
      <c r="D143" t="s">
        <v>388</v>
      </c>
      <c r="E143" t="s">
        <v>34</v>
      </c>
      <c r="F143">
        <v>25</v>
      </c>
      <c r="G143">
        <v>24</v>
      </c>
      <c r="H143">
        <v>23</v>
      </c>
      <c r="I143">
        <v>24</v>
      </c>
    </row>
    <row r="144" spans="1:9" x14ac:dyDescent="0.25">
      <c r="A144" t="s">
        <v>345</v>
      </c>
      <c r="B144" t="s">
        <v>382</v>
      </c>
      <c r="C144" t="s">
        <v>389</v>
      </c>
      <c r="D144" t="s">
        <v>390</v>
      </c>
      <c r="E144" t="s">
        <v>34</v>
      </c>
      <c r="F144">
        <v>13</v>
      </c>
      <c r="G144">
        <v>13</v>
      </c>
      <c r="H144">
        <v>10</v>
      </c>
      <c r="I144">
        <v>12</v>
      </c>
    </row>
    <row r="145" spans="1:9" x14ac:dyDescent="0.25">
      <c r="A145" t="s">
        <v>345</v>
      </c>
      <c r="B145" t="s">
        <v>382</v>
      </c>
      <c r="C145" t="s">
        <v>391</v>
      </c>
      <c r="D145" t="s">
        <v>392</v>
      </c>
      <c r="E145" t="s">
        <v>68</v>
      </c>
      <c r="F145">
        <v>28</v>
      </c>
      <c r="G145">
        <v>18</v>
      </c>
      <c r="H145">
        <v>18</v>
      </c>
      <c r="I145">
        <v>21</v>
      </c>
    </row>
    <row r="146" spans="1:9" x14ac:dyDescent="0.25">
      <c r="A146" t="s">
        <v>345</v>
      </c>
      <c r="B146" t="s">
        <v>360</v>
      </c>
      <c r="C146" t="s">
        <v>361</v>
      </c>
      <c r="D146" t="s">
        <v>362</v>
      </c>
      <c r="E146" t="s">
        <v>68</v>
      </c>
      <c r="F146">
        <v>79</v>
      </c>
      <c r="G146">
        <v>81</v>
      </c>
      <c r="H146">
        <v>84</v>
      </c>
      <c r="I146">
        <v>81</v>
      </c>
    </row>
    <row r="147" spans="1:9" x14ac:dyDescent="0.25">
      <c r="A147" t="s">
        <v>345</v>
      </c>
      <c r="B147" t="s">
        <v>360</v>
      </c>
      <c r="C147" t="s">
        <v>363</v>
      </c>
      <c r="D147" t="s">
        <v>364</v>
      </c>
      <c r="E147" t="s">
        <v>68</v>
      </c>
      <c r="F147">
        <v>52</v>
      </c>
      <c r="G147">
        <v>60</v>
      </c>
      <c r="H147">
        <v>57</v>
      </c>
      <c r="I147">
        <v>56</v>
      </c>
    </row>
    <row r="148" spans="1:9" x14ac:dyDescent="0.25">
      <c r="A148" t="s">
        <v>345</v>
      </c>
      <c r="B148" t="s">
        <v>365</v>
      </c>
      <c r="C148" t="s">
        <v>365</v>
      </c>
      <c r="D148" t="s">
        <v>366</v>
      </c>
      <c r="E148" t="s">
        <v>34</v>
      </c>
      <c r="F148">
        <v>257</v>
      </c>
      <c r="G148">
        <v>270</v>
      </c>
      <c r="H148">
        <v>256</v>
      </c>
      <c r="I148">
        <v>261</v>
      </c>
    </row>
    <row r="149" spans="1:9" x14ac:dyDescent="0.25">
      <c r="A149" t="s">
        <v>345</v>
      </c>
      <c r="B149" t="s">
        <v>393</v>
      </c>
      <c r="C149" t="s">
        <v>394</v>
      </c>
      <c r="D149" t="s">
        <v>395</v>
      </c>
      <c r="E149" t="s">
        <v>68</v>
      </c>
      <c r="F149">
        <v>18</v>
      </c>
      <c r="G149">
        <v>18</v>
      </c>
      <c r="H149">
        <v>17</v>
      </c>
      <c r="I149">
        <v>18</v>
      </c>
    </row>
    <row r="150" spans="1:9" x14ac:dyDescent="0.25">
      <c r="A150" t="s">
        <v>345</v>
      </c>
      <c r="B150" t="s">
        <v>393</v>
      </c>
      <c r="C150" t="s">
        <v>396</v>
      </c>
      <c r="D150" t="s">
        <v>397</v>
      </c>
      <c r="E150" t="s">
        <v>34</v>
      </c>
      <c r="F150">
        <v>65</v>
      </c>
      <c r="G150">
        <v>46</v>
      </c>
      <c r="H150">
        <v>46</v>
      </c>
      <c r="I150">
        <v>52</v>
      </c>
    </row>
    <row r="151" spans="1:9" x14ac:dyDescent="0.25">
      <c r="A151" t="s">
        <v>345</v>
      </c>
      <c r="B151" t="s">
        <v>393</v>
      </c>
      <c r="C151" t="s">
        <v>398</v>
      </c>
      <c r="D151" t="s">
        <v>399</v>
      </c>
      <c r="E151" t="s">
        <v>68</v>
      </c>
      <c r="F151">
        <v>19</v>
      </c>
      <c r="G151">
        <v>24</v>
      </c>
      <c r="H151">
        <v>27</v>
      </c>
      <c r="I151">
        <v>23</v>
      </c>
    </row>
    <row r="152" spans="1:9" x14ac:dyDescent="0.25">
      <c r="A152" t="s">
        <v>345</v>
      </c>
      <c r="B152" t="s">
        <v>393</v>
      </c>
      <c r="C152" t="s">
        <v>400</v>
      </c>
      <c r="D152" t="s">
        <v>401</v>
      </c>
      <c r="E152" t="s">
        <v>68</v>
      </c>
      <c r="F152">
        <v>47</v>
      </c>
      <c r="G152">
        <v>49</v>
      </c>
      <c r="H152">
        <v>50</v>
      </c>
      <c r="I152">
        <v>49</v>
      </c>
    </row>
    <row r="153" spans="1:9" x14ac:dyDescent="0.25">
      <c r="A153" t="s">
        <v>345</v>
      </c>
      <c r="B153" t="s">
        <v>393</v>
      </c>
      <c r="C153" t="s">
        <v>402</v>
      </c>
      <c r="D153" t="s">
        <v>403</v>
      </c>
      <c r="E153" t="s">
        <v>68</v>
      </c>
      <c r="F153">
        <v>40</v>
      </c>
      <c r="G153">
        <v>34</v>
      </c>
      <c r="H153">
        <v>30</v>
      </c>
      <c r="I153">
        <v>35</v>
      </c>
    </row>
    <row r="154" spans="1:9" x14ac:dyDescent="0.25">
      <c r="A154" t="s">
        <v>404</v>
      </c>
      <c r="B154" t="s">
        <v>405</v>
      </c>
      <c r="C154" t="s">
        <v>406</v>
      </c>
      <c r="D154" t="s">
        <v>407</v>
      </c>
      <c r="E154" t="s">
        <v>68</v>
      </c>
      <c r="F154">
        <v>24</v>
      </c>
      <c r="G154">
        <v>23</v>
      </c>
      <c r="H154">
        <v>21</v>
      </c>
      <c r="I154">
        <v>23</v>
      </c>
    </row>
    <row r="155" spans="1:9" x14ac:dyDescent="0.25">
      <c r="A155" t="s">
        <v>404</v>
      </c>
      <c r="B155" t="s">
        <v>405</v>
      </c>
      <c r="C155" t="s">
        <v>408</v>
      </c>
      <c r="D155" t="s">
        <v>409</v>
      </c>
      <c r="E155" t="s">
        <v>34</v>
      </c>
      <c r="F155">
        <v>60</v>
      </c>
      <c r="G155">
        <v>62</v>
      </c>
      <c r="H155">
        <v>66</v>
      </c>
      <c r="I155">
        <v>63</v>
      </c>
    </row>
    <row r="156" spans="1:9" x14ac:dyDescent="0.25">
      <c r="A156" t="s">
        <v>404</v>
      </c>
      <c r="B156" t="s">
        <v>405</v>
      </c>
      <c r="C156" t="s">
        <v>410</v>
      </c>
      <c r="D156" t="s">
        <v>411</v>
      </c>
      <c r="E156" t="s">
        <v>34</v>
      </c>
      <c r="F156">
        <v>18</v>
      </c>
      <c r="G156">
        <v>18</v>
      </c>
      <c r="H156">
        <v>13</v>
      </c>
      <c r="I156">
        <v>16</v>
      </c>
    </row>
    <row r="157" spans="1:9" x14ac:dyDescent="0.25">
      <c r="A157" t="s">
        <v>404</v>
      </c>
      <c r="B157" t="s">
        <v>405</v>
      </c>
      <c r="C157" t="s">
        <v>412</v>
      </c>
      <c r="D157" t="s">
        <v>413</v>
      </c>
      <c r="E157" t="s">
        <v>34</v>
      </c>
      <c r="F157">
        <v>10</v>
      </c>
      <c r="G157">
        <v>11</v>
      </c>
      <c r="H157">
        <v>9</v>
      </c>
      <c r="I157">
        <v>10</v>
      </c>
    </row>
    <row r="158" spans="1:9" x14ac:dyDescent="0.25">
      <c r="A158" t="s">
        <v>404</v>
      </c>
      <c r="B158" t="s">
        <v>414</v>
      </c>
      <c r="C158" t="s">
        <v>415</v>
      </c>
      <c r="D158" t="s">
        <v>416</v>
      </c>
      <c r="E158" t="s">
        <v>68</v>
      </c>
      <c r="F158">
        <v>15</v>
      </c>
      <c r="G158">
        <v>13</v>
      </c>
      <c r="H158">
        <v>10</v>
      </c>
      <c r="I158">
        <v>13</v>
      </c>
    </row>
    <row r="159" spans="1:9" x14ac:dyDescent="0.25">
      <c r="A159" t="s">
        <v>404</v>
      </c>
      <c r="B159" t="s">
        <v>414</v>
      </c>
      <c r="C159" t="s">
        <v>417</v>
      </c>
      <c r="D159" t="s">
        <v>418</v>
      </c>
      <c r="E159" t="s">
        <v>34</v>
      </c>
      <c r="F159">
        <v>91</v>
      </c>
      <c r="G159">
        <v>83</v>
      </c>
      <c r="H159">
        <v>85</v>
      </c>
      <c r="I159">
        <v>86</v>
      </c>
    </row>
    <row r="160" spans="1:9" x14ac:dyDescent="0.25">
      <c r="A160" t="s">
        <v>404</v>
      </c>
      <c r="B160" t="s">
        <v>414</v>
      </c>
      <c r="C160" t="s">
        <v>419</v>
      </c>
      <c r="D160" t="s">
        <v>420</v>
      </c>
      <c r="E160" t="s">
        <v>68</v>
      </c>
      <c r="F160">
        <v>13</v>
      </c>
      <c r="G160">
        <v>13</v>
      </c>
      <c r="H160">
        <v>11</v>
      </c>
      <c r="I160">
        <v>12</v>
      </c>
    </row>
    <row r="161" spans="1:9" x14ac:dyDescent="0.25">
      <c r="A161" t="s">
        <v>404</v>
      </c>
      <c r="B161" t="s">
        <v>414</v>
      </c>
      <c r="C161" t="s">
        <v>421</v>
      </c>
      <c r="D161" t="s">
        <v>422</v>
      </c>
      <c r="E161" t="s">
        <v>34</v>
      </c>
      <c r="F161">
        <v>20</v>
      </c>
      <c r="G161">
        <v>18</v>
      </c>
      <c r="H161">
        <v>15</v>
      </c>
      <c r="I161">
        <v>18</v>
      </c>
    </row>
    <row r="162" spans="1:9" x14ac:dyDescent="0.25">
      <c r="A162" t="s">
        <v>404</v>
      </c>
      <c r="B162" t="s">
        <v>414</v>
      </c>
      <c r="C162" t="s">
        <v>423</v>
      </c>
      <c r="D162" t="s">
        <v>424</v>
      </c>
      <c r="E162" t="s">
        <v>34</v>
      </c>
      <c r="F162">
        <v>18</v>
      </c>
      <c r="G162">
        <v>21</v>
      </c>
      <c r="H162">
        <v>17</v>
      </c>
      <c r="I162">
        <v>19</v>
      </c>
    </row>
    <row r="163" spans="1:9" x14ac:dyDescent="0.25">
      <c r="A163" t="s">
        <v>404</v>
      </c>
      <c r="B163" t="s">
        <v>414</v>
      </c>
      <c r="C163" t="s">
        <v>425</v>
      </c>
      <c r="D163" t="s">
        <v>426</v>
      </c>
      <c r="E163" t="s">
        <v>68</v>
      </c>
      <c r="F163">
        <v>33</v>
      </c>
      <c r="G163">
        <v>33</v>
      </c>
      <c r="H163">
        <v>33</v>
      </c>
      <c r="I163">
        <v>33</v>
      </c>
    </row>
    <row r="164" spans="1:9" x14ac:dyDescent="0.25">
      <c r="A164" t="s">
        <v>404</v>
      </c>
      <c r="B164" t="s">
        <v>427</v>
      </c>
      <c r="C164" t="s">
        <v>428</v>
      </c>
      <c r="D164" t="s">
        <v>429</v>
      </c>
      <c r="E164" t="s">
        <v>68</v>
      </c>
      <c r="F164">
        <v>11</v>
      </c>
      <c r="G164">
        <v>11</v>
      </c>
      <c r="H164">
        <v>10</v>
      </c>
      <c r="I164">
        <v>11</v>
      </c>
    </row>
    <row r="165" spans="1:9" x14ac:dyDescent="0.25">
      <c r="A165" t="s">
        <v>404</v>
      </c>
      <c r="B165" t="s">
        <v>427</v>
      </c>
      <c r="C165" t="s">
        <v>430</v>
      </c>
      <c r="D165" t="s">
        <v>431</v>
      </c>
      <c r="E165" t="s">
        <v>68</v>
      </c>
      <c r="F165">
        <v>73</v>
      </c>
      <c r="G165">
        <v>65</v>
      </c>
      <c r="H165">
        <v>79</v>
      </c>
      <c r="I165">
        <v>72</v>
      </c>
    </row>
    <row r="166" spans="1:9" x14ac:dyDescent="0.25">
      <c r="A166" t="s">
        <v>404</v>
      </c>
      <c r="B166" t="s">
        <v>427</v>
      </c>
      <c r="C166" t="s">
        <v>432</v>
      </c>
      <c r="D166" t="s">
        <v>433</v>
      </c>
      <c r="E166" t="s">
        <v>68</v>
      </c>
      <c r="F166">
        <v>101</v>
      </c>
      <c r="G166">
        <v>90</v>
      </c>
      <c r="H166">
        <v>93</v>
      </c>
      <c r="I166">
        <v>95</v>
      </c>
    </row>
    <row r="167" spans="1:9" x14ac:dyDescent="0.25">
      <c r="A167" t="s">
        <v>404</v>
      </c>
      <c r="B167" t="s">
        <v>427</v>
      </c>
      <c r="C167" t="s">
        <v>434</v>
      </c>
      <c r="D167" t="s">
        <v>435</v>
      </c>
      <c r="E167" t="s">
        <v>68</v>
      </c>
      <c r="F167">
        <v>166</v>
      </c>
      <c r="G167">
        <v>187</v>
      </c>
      <c r="H167">
        <v>172</v>
      </c>
      <c r="I167">
        <v>175</v>
      </c>
    </row>
    <row r="168" spans="1:9" x14ac:dyDescent="0.25">
      <c r="A168" t="s">
        <v>404</v>
      </c>
      <c r="B168" t="s">
        <v>427</v>
      </c>
      <c r="C168" t="s">
        <v>436</v>
      </c>
      <c r="D168" t="s">
        <v>437</v>
      </c>
      <c r="E168" t="s">
        <v>34</v>
      </c>
      <c r="F168">
        <v>49</v>
      </c>
      <c r="G168">
        <v>56</v>
      </c>
      <c r="H168">
        <v>50</v>
      </c>
      <c r="I168">
        <v>52</v>
      </c>
    </row>
    <row r="169" spans="1:9" x14ac:dyDescent="0.25">
      <c r="A169" t="s">
        <v>404</v>
      </c>
      <c r="B169" t="s">
        <v>427</v>
      </c>
      <c r="C169" t="s">
        <v>438</v>
      </c>
      <c r="D169" t="s">
        <v>439</v>
      </c>
      <c r="E169" t="s">
        <v>68</v>
      </c>
      <c r="F169">
        <v>19</v>
      </c>
      <c r="G169">
        <v>19</v>
      </c>
      <c r="H169">
        <v>20</v>
      </c>
      <c r="I169">
        <v>19</v>
      </c>
    </row>
    <row r="170" spans="1:9" x14ac:dyDescent="0.25">
      <c r="A170" t="s">
        <v>404</v>
      </c>
      <c r="B170" t="s">
        <v>427</v>
      </c>
      <c r="C170" t="s">
        <v>440</v>
      </c>
      <c r="D170" t="s">
        <v>441</v>
      </c>
      <c r="E170" t="s">
        <v>68</v>
      </c>
      <c r="F170">
        <v>11</v>
      </c>
      <c r="G170">
        <v>10</v>
      </c>
      <c r="H170">
        <v>8</v>
      </c>
      <c r="I170">
        <v>10</v>
      </c>
    </row>
    <row r="171" spans="1:9" x14ac:dyDescent="0.25">
      <c r="A171" t="s">
        <v>404</v>
      </c>
      <c r="B171" t="s">
        <v>442</v>
      </c>
      <c r="C171" t="s">
        <v>443</v>
      </c>
      <c r="D171" t="s">
        <v>444</v>
      </c>
      <c r="E171" t="s">
        <v>34</v>
      </c>
      <c r="F171">
        <v>28</v>
      </c>
      <c r="G171">
        <v>20</v>
      </c>
      <c r="H171">
        <v>20</v>
      </c>
      <c r="I171">
        <v>23</v>
      </c>
    </row>
    <row r="172" spans="1:9" x14ac:dyDescent="0.25">
      <c r="A172" t="s">
        <v>404</v>
      </c>
      <c r="B172" t="s">
        <v>442</v>
      </c>
      <c r="C172" t="s">
        <v>445</v>
      </c>
      <c r="D172" t="s">
        <v>446</v>
      </c>
      <c r="E172" t="s">
        <v>68</v>
      </c>
      <c r="F172">
        <v>18</v>
      </c>
      <c r="G172">
        <v>22</v>
      </c>
      <c r="H172">
        <v>19</v>
      </c>
      <c r="I172">
        <v>20</v>
      </c>
    </row>
    <row r="173" spans="1:9" x14ac:dyDescent="0.25">
      <c r="A173" t="s">
        <v>404</v>
      </c>
      <c r="B173" t="s">
        <v>442</v>
      </c>
      <c r="C173" t="s">
        <v>447</v>
      </c>
      <c r="D173" t="s">
        <v>448</v>
      </c>
      <c r="E173" t="s">
        <v>449</v>
      </c>
      <c r="F173">
        <v>100</v>
      </c>
      <c r="G173">
        <v>95</v>
      </c>
      <c r="H173">
        <v>97</v>
      </c>
      <c r="I173">
        <v>97</v>
      </c>
    </row>
    <row r="174" spans="1:9" x14ac:dyDescent="0.25">
      <c r="A174" t="s">
        <v>404</v>
      </c>
      <c r="B174" t="s">
        <v>459</v>
      </c>
      <c r="C174" t="s">
        <v>460</v>
      </c>
      <c r="D174" t="s">
        <v>461</v>
      </c>
      <c r="E174" t="s">
        <v>34</v>
      </c>
      <c r="F174">
        <v>12</v>
      </c>
      <c r="G174">
        <v>12</v>
      </c>
      <c r="H174">
        <v>13</v>
      </c>
      <c r="I174">
        <v>12</v>
      </c>
    </row>
    <row r="175" spans="1:9" x14ac:dyDescent="0.25">
      <c r="A175" t="s">
        <v>404</v>
      </c>
      <c r="B175" t="s">
        <v>459</v>
      </c>
      <c r="C175" t="s">
        <v>462</v>
      </c>
      <c r="D175" t="s">
        <v>463</v>
      </c>
      <c r="E175" t="s">
        <v>34</v>
      </c>
      <c r="F175">
        <v>14</v>
      </c>
      <c r="G175">
        <v>12</v>
      </c>
      <c r="H175">
        <v>16</v>
      </c>
      <c r="I175">
        <v>14</v>
      </c>
    </row>
    <row r="176" spans="1:9" x14ac:dyDescent="0.25">
      <c r="A176" t="s">
        <v>404</v>
      </c>
      <c r="B176" t="s">
        <v>459</v>
      </c>
      <c r="C176" t="s">
        <v>464</v>
      </c>
      <c r="D176" t="s">
        <v>465</v>
      </c>
      <c r="E176" t="s">
        <v>34</v>
      </c>
      <c r="F176">
        <v>29</v>
      </c>
      <c r="G176">
        <v>31</v>
      </c>
      <c r="H176">
        <v>32</v>
      </c>
      <c r="I176">
        <v>31</v>
      </c>
    </row>
    <row r="177" spans="1:9" x14ac:dyDescent="0.25">
      <c r="A177" t="s">
        <v>404</v>
      </c>
      <c r="B177" t="s">
        <v>459</v>
      </c>
      <c r="C177" t="s">
        <v>466</v>
      </c>
      <c r="D177" t="s">
        <v>467</v>
      </c>
      <c r="E177" t="s">
        <v>34</v>
      </c>
      <c r="F177">
        <v>12</v>
      </c>
      <c r="G177">
        <v>12</v>
      </c>
      <c r="H177">
        <v>12</v>
      </c>
      <c r="I177">
        <v>12</v>
      </c>
    </row>
    <row r="178" spans="1:9" x14ac:dyDescent="0.25">
      <c r="A178" t="s">
        <v>404</v>
      </c>
      <c r="B178" t="s">
        <v>459</v>
      </c>
      <c r="C178" t="s">
        <v>468</v>
      </c>
      <c r="D178" t="s">
        <v>469</v>
      </c>
      <c r="E178" t="s">
        <v>34</v>
      </c>
      <c r="F178">
        <v>21</v>
      </c>
      <c r="G178">
        <v>16</v>
      </c>
      <c r="H178">
        <v>16</v>
      </c>
      <c r="I178">
        <v>18</v>
      </c>
    </row>
    <row r="179" spans="1:9" x14ac:dyDescent="0.25">
      <c r="A179" t="s">
        <v>404</v>
      </c>
      <c r="B179" t="s">
        <v>459</v>
      </c>
      <c r="C179" t="s">
        <v>470</v>
      </c>
      <c r="D179" t="s">
        <v>471</v>
      </c>
      <c r="E179" t="s">
        <v>34</v>
      </c>
      <c r="F179">
        <v>25</v>
      </c>
      <c r="G179">
        <v>24</v>
      </c>
      <c r="H179">
        <v>25</v>
      </c>
      <c r="I179">
        <v>25</v>
      </c>
    </row>
    <row r="180" spans="1:9" x14ac:dyDescent="0.25">
      <c r="A180" t="s">
        <v>404</v>
      </c>
      <c r="B180" t="s">
        <v>450</v>
      </c>
      <c r="C180" t="s">
        <v>451</v>
      </c>
      <c r="D180" t="s">
        <v>452</v>
      </c>
      <c r="E180" t="s">
        <v>68</v>
      </c>
      <c r="F180">
        <v>12</v>
      </c>
      <c r="G180">
        <v>11</v>
      </c>
      <c r="H180">
        <v>8</v>
      </c>
      <c r="I180">
        <v>10</v>
      </c>
    </row>
    <row r="181" spans="1:9" x14ac:dyDescent="0.25">
      <c r="A181" t="s">
        <v>404</v>
      </c>
      <c r="B181" t="s">
        <v>450</v>
      </c>
      <c r="C181" t="s">
        <v>453</v>
      </c>
      <c r="D181" t="s">
        <v>454</v>
      </c>
      <c r="E181" t="s">
        <v>68</v>
      </c>
      <c r="F181">
        <v>37</v>
      </c>
      <c r="G181">
        <v>35</v>
      </c>
      <c r="H181">
        <v>37</v>
      </c>
      <c r="I181">
        <v>36</v>
      </c>
    </row>
    <row r="182" spans="1:9" x14ac:dyDescent="0.25">
      <c r="A182" t="s">
        <v>404</v>
      </c>
      <c r="B182" t="s">
        <v>450</v>
      </c>
      <c r="C182" t="s">
        <v>455</v>
      </c>
      <c r="D182" t="s">
        <v>456</v>
      </c>
      <c r="E182" t="s">
        <v>68</v>
      </c>
      <c r="F182">
        <v>62</v>
      </c>
      <c r="G182">
        <v>63</v>
      </c>
      <c r="H182">
        <v>53</v>
      </c>
      <c r="I182">
        <v>59</v>
      </c>
    </row>
    <row r="183" spans="1:9" x14ac:dyDescent="0.25">
      <c r="A183" t="s">
        <v>404</v>
      </c>
      <c r="B183" t="s">
        <v>450</v>
      </c>
      <c r="C183" t="s">
        <v>457</v>
      </c>
      <c r="D183" t="s">
        <v>458</v>
      </c>
      <c r="E183" t="s">
        <v>68</v>
      </c>
      <c r="F183">
        <v>25</v>
      </c>
      <c r="G183">
        <v>26</v>
      </c>
      <c r="H183">
        <v>24</v>
      </c>
      <c r="I183">
        <v>25</v>
      </c>
    </row>
    <row r="184" spans="1:9" x14ac:dyDescent="0.25">
      <c r="A184" t="s">
        <v>404</v>
      </c>
      <c r="B184" t="s">
        <v>472</v>
      </c>
      <c r="C184" t="s">
        <v>473</v>
      </c>
      <c r="D184" t="s">
        <v>474</v>
      </c>
      <c r="E184" t="s">
        <v>68</v>
      </c>
      <c r="F184">
        <v>38</v>
      </c>
      <c r="G184">
        <v>41</v>
      </c>
      <c r="H184">
        <v>32</v>
      </c>
      <c r="I184">
        <v>37</v>
      </c>
    </row>
    <row r="185" spans="1:9" x14ac:dyDescent="0.25">
      <c r="A185" t="s">
        <v>404</v>
      </c>
      <c r="B185" t="s">
        <v>472</v>
      </c>
      <c r="C185" t="s">
        <v>475</v>
      </c>
      <c r="D185" t="s">
        <v>476</v>
      </c>
      <c r="E185" t="s">
        <v>34</v>
      </c>
      <c r="F185">
        <v>6</v>
      </c>
      <c r="G185">
        <v>6</v>
      </c>
      <c r="H185">
        <v>5</v>
      </c>
      <c r="I185">
        <v>6</v>
      </c>
    </row>
    <row r="186" spans="1:9" x14ac:dyDescent="0.25">
      <c r="A186" t="s">
        <v>404</v>
      </c>
      <c r="B186" t="s">
        <v>472</v>
      </c>
      <c r="C186" t="s">
        <v>477</v>
      </c>
      <c r="D186" t="s">
        <v>478</v>
      </c>
      <c r="E186" t="s">
        <v>68</v>
      </c>
      <c r="F186">
        <v>19</v>
      </c>
      <c r="G186">
        <v>18</v>
      </c>
      <c r="H186">
        <v>17</v>
      </c>
      <c r="I186">
        <v>18</v>
      </c>
    </row>
    <row r="187" spans="1:9" x14ac:dyDescent="0.25">
      <c r="A187" t="s">
        <v>404</v>
      </c>
      <c r="B187" t="s">
        <v>472</v>
      </c>
      <c r="C187" t="s">
        <v>479</v>
      </c>
      <c r="D187" t="s">
        <v>480</v>
      </c>
      <c r="E187" t="s">
        <v>34</v>
      </c>
      <c r="F187">
        <v>10</v>
      </c>
      <c r="G187">
        <v>10</v>
      </c>
      <c r="H187">
        <v>10</v>
      </c>
      <c r="I187">
        <v>10</v>
      </c>
    </row>
    <row r="188" spans="1:9" x14ac:dyDescent="0.25">
      <c r="A188" t="s">
        <v>404</v>
      </c>
      <c r="B188" t="s">
        <v>472</v>
      </c>
      <c r="C188" t="s">
        <v>481</v>
      </c>
      <c r="D188" t="s">
        <v>482</v>
      </c>
      <c r="E188" t="s">
        <v>34</v>
      </c>
      <c r="F188">
        <v>12</v>
      </c>
      <c r="G188">
        <v>12</v>
      </c>
      <c r="H188">
        <v>14</v>
      </c>
      <c r="I188">
        <v>13</v>
      </c>
    </row>
    <row r="189" spans="1:9" x14ac:dyDescent="0.25">
      <c r="A189" t="s">
        <v>483</v>
      </c>
      <c r="B189" t="s">
        <v>484</v>
      </c>
      <c r="C189" t="s">
        <v>485</v>
      </c>
      <c r="D189" t="s">
        <v>486</v>
      </c>
      <c r="E189" t="s">
        <v>68</v>
      </c>
      <c r="F189">
        <v>84</v>
      </c>
      <c r="G189">
        <v>85</v>
      </c>
      <c r="H189">
        <v>86</v>
      </c>
      <c r="I189">
        <v>85</v>
      </c>
    </row>
    <row r="190" spans="1:9" x14ac:dyDescent="0.25">
      <c r="A190" t="s">
        <v>483</v>
      </c>
      <c r="B190" t="s">
        <v>484</v>
      </c>
      <c r="C190" t="s">
        <v>487</v>
      </c>
      <c r="D190" t="s">
        <v>488</v>
      </c>
      <c r="E190" t="s">
        <v>34</v>
      </c>
      <c r="F190">
        <v>91</v>
      </c>
      <c r="G190">
        <v>88</v>
      </c>
      <c r="H190">
        <v>86</v>
      </c>
      <c r="I190">
        <v>88</v>
      </c>
    </row>
    <row r="191" spans="1:9" x14ac:dyDescent="0.25">
      <c r="A191" t="s">
        <v>483</v>
      </c>
      <c r="B191" t="s">
        <v>489</v>
      </c>
      <c r="C191" t="s">
        <v>490</v>
      </c>
      <c r="D191" t="s">
        <v>491</v>
      </c>
      <c r="E191" t="s">
        <v>68</v>
      </c>
      <c r="F191">
        <v>18</v>
      </c>
      <c r="G191">
        <v>9</v>
      </c>
      <c r="H191">
        <v>9</v>
      </c>
      <c r="I191">
        <v>12</v>
      </c>
    </row>
    <row r="192" spans="1:9" x14ac:dyDescent="0.25">
      <c r="A192" t="s">
        <v>483</v>
      </c>
      <c r="B192" t="s">
        <v>489</v>
      </c>
      <c r="C192" t="s">
        <v>492</v>
      </c>
      <c r="D192" t="s">
        <v>493</v>
      </c>
      <c r="E192" t="s">
        <v>68</v>
      </c>
      <c r="F192">
        <v>104</v>
      </c>
      <c r="G192">
        <v>107</v>
      </c>
      <c r="H192">
        <v>82</v>
      </c>
      <c r="I192">
        <v>98</v>
      </c>
    </row>
    <row r="193" spans="1:9" x14ac:dyDescent="0.25">
      <c r="A193" t="s">
        <v>483</v>
      </c>
      <c r="B193" t="s">
        <v>489</v>
      </c>
      <c r="C193" t="s">
        <v>494</v>
      </c>
      <c r="D193" t="s">
        <v>495</v>
      </c>
      <c r="E193" t="s">
        <v>68</v>
      </c>
      <c r="F193">
        <v>15</v>
      </c>
      <c r="G193">
        <v>16</v>
      </c>
      <c r="H193">
        <v>15</v>
      </c>
      <c r="I193">
        <v>15</v>
      </c>
    </row>
    <row r="194" spans="1:9" x14ac:dyDescent="0.25">
      <c r="A194" t="s">
        <v>483</v>
      </c>
      <c r="B194" t="s">
        <v>496</v>
      </c>
      <c r="C194" t="s">
        <v>497</v>
      </c>
      <c r="D194" t="s">
        <v>498</v>
      </c>
      <c r="E194" t="s">
        <v>68</v>
      </c>
      <c r="F194">
        <v>69</v>
      </c>
      <c r="G194">
        <v>69</v>
      </c>
      <c r="H194">
        <v>57</v>
      </c>
      <c r="I194">
        <v>65</v>
      </c>
    </row>
    <row r="195" spans="1:9" x14ac:dyDescent="0.25">
      <c r="A195" t="s">
        <v>483</v>
      </c>
      <c r="B195" t="s">
        <v>496</v>
      </c>
      <c r="C195" t="s">
        <v>499</v>
      </c>
      <c r="D195" t="s">
        <v>500</v>
      </c>
      <c r="E195" t="s">
        <v>68</v>
      </c>
      <c r="F195">
        <v>23</v>
      </c>
      <c r="G195">
        <v>23</v>
      </c>
      <c r="H195">
        <v>30</v>
      </c>
      <c r="I195">
        <v>25</v>
      </c>
    </row>
    <row r="196" spans="1:9" x14ac:dyDescent="0.25">
      <c r="A196" t="s">
        <v>483</v>
      </c>
      <c r="B196" t="s">
        <v>496</v>
      </c>
      <c r="C196" t="s">
        <v>501</v>
      </c>
      <c r="D196" t="s">
        <v>502</v>
      </c>
      <c r="E196" t="s">
        <v>68</v>
      </c>
      <c r="F196">
        <v>94</v>
      </c>
      <c r="G196">
        <v>92</v>
      </c>
      <c r="H196">
        <v>79</v>
      </c>
      <c r="I196">
        <v>88</v>
      </c>
    </row>
    <row r="197" spans="1:9" x14ac:dyDescent="0.25">
      <c r="A197" t="s">
        <v>483</v>
      </c>
      <c r="B197" t="s">
        <v>508</v>
      </c>
      <c r="C197" t="s">
        <v>508</v>
      </c>
      <c r="D197" t="s">
        <v>509</v>
      </c>
      <c r="E197" t="s">
        <v>68</v>
      </c>
      <c r="F197">
        <v>122</v>
      </c>
      <c r="G197">
        <v>120</v>
      </c>
      <c r="H197">
        <v>101</v>
      </c>
      <c r="I197">
        <v>114</v>
      </c>
    </row>
    <row r="198" spans="1:9" x14ac:dyDescent="0.25">
      <c r="A198" t="s">
        <v>483</v>
      </c>
      <c r="B198" t="s">
        <v>510</v>
      </c>
      <c r="C198" t="s">
        <v>511</v>
      </c>
      <c r="D198" t="s">
        <v>512</v>
      </c>
      <c r="E198" t="s">
        <v>68</v>
      </c>
      <c r="F198">
        <v>20</v>
      </c>
      <c r="G198">
        <v>20</v>
      </c>
      <c r="H198">
        <v>17</v>
      </c>
      <c r="I198">
        <v>19</v>
      </c>
    </row>
    <row r="199" spans="1:9" x14ac:dyDescent="0.25">
      <c r="A199" t="s">
        <v>483</v>
      </c>
      <c r="B199" t="s">
        <v>510</v>
      </c>
      <c r="C199" t="s">
        <v>513</v>
      </c>
      <c r="D199" t="s">
        <v>514</v>
      </c>
      <c r="E199" t="s">
        <v>68</v>
      </c>
      <c r="F199">
        <v>20</v>
      </c>
      <c r="G199">
        <v>20</v>
      </c>
      <c r="H199">
        <v>20</v>
      </c>
      <c r="I199">
        <v>20</v>
      </c>
    </row>
    <row r="200" spans="1:9" x14ac:dyDescent="0.25">
      <c r="A200" t="s">
        <v>483</v>
      </c>
      <c r="B200" t="s">
        <v>510</v>
      </c>
      <c r="C200" t="s">
        <v>515</v>
      </c>
      <c r="D200" t="s">
        <v>516</v>
      </c>
      <c r="E200" t="s">
        <v>68</v>
      </c>
      <c r="F200">
        <v>29</v>
      </c>
      <c r="G200">
        <v>29</v>
      </c>
      <c r="H200">
        <v>29</v>
      </c>
      <c r="I200">
        <v>29</v>
      </c>
    </row>
    <row r="201" spans="1:9" x14ac:dyDescent="0.25">
      <c r="A201" t="s">
        <v>483</v>
      </c>
      <c r="B201" t="s">
        <v>510</v>
      </c>
      <c r="C201" t="s">
        <v>517</v>
      </c>
      <c r="D201" t="s">
        <v>518</v>
      </c>
      <c r="E201" t="s">
        <v>68</v>
      </c>
      <c r="F201">
        <v>40</v>
      </c>
      <c r="G201">
        <v>31</v>
      </c>
      <c r="H201">
        <v>28</v>
      </c>
      <c r="I201">
        <v>33</v>
      </c>
    </row>
    <row r="202" spans="1:9" x14ac:dyDescent="0.25">
      <c r="A202" t="s">
        <v>483</v>
      </c>
      <c r="B202" t="s">
        <v>510</v>
      </c>
      <c r="C202" t="s">
        <v>519</v>
      </c>
      <c r="D202" t="s">
        <v>520</v>
      </c>
      <c r="E202" t="s">
        <v>68</v>
      </c>
      <c r="F202">
        <v>8</v>
      </c>
      <c r="G202">
        <v>6</v>
      </c>
      <c r="H202">
        <v>7</v>
      </c>
      <c r="I202">
        <v>7</v>
      </c>
    </row>
    <row r="203" spans="1:9" x14ac:dyDescent="0.25">
      <c r="A203" t="s">
        <v>483</v>
      </c>
      <c r="B203" t="s">
        <v>510</v>
      </c>
      <c r="C203" t="s">
        <v>521</v>
      </c>
      <c r="D203" t="s">
        <v>522</v>
      </c>
      <c r="E203" t="s">
        <v>449</v>
      </c>
      <c r="F203">
        <v>3</v>
      </c>
      <c r="G203">
        <v>3</v>
      </c>
      <c r="H203">
        <v>3</v>
      </c>
      <c r="I203">
        <v>3</v>
      </c>
    </row>
    <row r="204" spans="1:9" x14ac:dyDescent="0.25">
      <c r="A204" t="s">
        <v>483</v>
      </c>
      <c r="B204" t="s">
        <v>510</v>
      </c>
      <c r="C204" t="s">
        <v>523</v>
      </c>
      <c r="D204" t="s">
        <v>524</v>
      </c>
      <c r="E204" t="s">
        <v>68</v>
      </c>
      <c r="F204">
        <v>40</v>
      </c>
      <c r="G204">
        <v>35</v>
      </c>
      <c r="H204">
        <v>33</v>
      </c>
      <c r="I204">
        <v>36</v>
      </c>
    </row>
    <row r="205" spans="1:9" x14ac:dyDescent="0.25">
      <c r="A205" t="s">
        <v>483</v>
      </c>
      <c r="B205" t="s">
        <v>510</v>
      </c>
      <c r="C205" t="s">
        <v>525</v>
      </c>
      <c r="D205" t="s">
        <v>526</v>
      </c>
      <c r="E205" t="s">
        <v>68</v>
      </c>
      <c r="F205">
        <v>34</v>
      </c>
      <c r="G205">
        <v>32</v>
      </c>
      <c r="H205">
        <v>32</v>
      </c>
      <c r="I205">
        <v>33</v>
      </c>
    </row>
    <row r="206" spans="1:9" x14ac:dyDescent="0.25">
      <c r="A206" t="s">
        <v>483</v>
      </c>
      <c r="B206" t="s">
        <v>527</v>
      </c>
      <c r="C206" t="s">
        <v>527</v>
      </c>
      <c r="D206" t="s">
        <v>528</v>
      </c>
      <c r="E206" t="s">
        <v>68</v>
      </c>
      <c r="F206">
        <v>182</v>
      </c>
      <c r="G206">
        <v>191</v>
      </c>
      <c r="H206">
        <v>174</v>
      </c>
      <c r="I206">
        <v>182</v>
      </c>
    </row>
    <row r="207" spans="1:9" x14ac:dyDescent="0.25">
      <c r="A207" t="s">
        <v>483</v>
      </c>
      <c r="B207" t="s">
        <v>503</v>
      </c>
      <c r="C207" t="s">
        <v>504</v>
      </c>
      <c r="D207" t="s">
        <v>505</v>
      </c>
      <c r="E207" t="s">
        <v>68</v>
      </c>
      <c r="F207">
        <v>54</v>
      </c>
      <c r="G207">
        <v>60</v>
      </c>
      <c r="H207">
        <v>63</v>
      </c>
      <c r="I207">
        <v>59</v>
      </c>
    </row>
    <row r="208" spans="1:9" x14ac:dyDescent="0.25">
      <c r="A208" t="s">
        <v>483</v>
      </c>
      <c r="B208" t="s">
        <v>503</v>
      </c>
      <c r="C208" t="s">
        <v>506</v>
      </c>
      <c r="D208" t="s">
        <v>507</v>
      </c>
      <c r="E208" t="s">
        <v>68</v>
      </c>
      <c r="F208">
        <v>137</v>
      </c>
      <c r="G208">
        <v>123</v>
      </c>
      <c r="H208">
        <v>113</v>
      </c>
      <c r="I208">
        <v>124</v>
      </c>
    </row>
    <row r="209" spans="1:9" x14ac:dyDescent="0.25">
      <c r="A209" t="s">
        <v>529</v>
      </c>
      <c r="B209" t="s">
        <v>530</v>
      </c>
      <c r="C209" t="s">
        <v>531</v>
      </c>
      <c r="D209" t="s">
        <v>532</v>
      </c>
      <c r="E209" t="s">
        <v>34</v>
      </c>
      <c r="F209">
        <v>133</v>
      </c>
      <c r="G209">
        <v>132</v>
      </c>
      <c r="H209">
        <v>125</v>
      </c>
      <c r="I209">
        <v>130</v>
      </c>
    </row>
    <row r="210" spans="1:9" x14ac:dyDescent="0.25">
      <c r="A210" t="s">
        <v>529</v>
      </c>
      <c r="B210" t="s">
        <v>530</v>
      </c>
      <c r="C210" t="s">
        <v>533</v>
      </c>
      <c r="D210" t="s">
        <v>534</v>
      </c>
      <c r="E210" t="s">
        <v>68</v>
      </c>
      <c r="F210">
        <v>40</v>
      </c>
      <c r="G210">
        <v>54</v>
      </c>
      <c r="H210">
        <v>49</v>
      </c>
      <c r="I210">
        <v>48</v>
      </c>
    </row>
    <row r="211" spans="1:9" x14ac:dyDescent="0.25">
      <c r="A211" t="s">
        <v>529</v>
      </c>
      <c r="B211" t="s">
        <v>530</v>
      </c>
      <c r="C211" t="s">
        <v>535</v>
      </c>
      <c r="D211" t="s">
        <v>536</v>
      </c>
      <c r="E211" t="s">
        <v>68</v>
      </c>
      <c r="F211">
        <v>20</v>
      </c>
      <c r="G211">
        <v>17</v>
      </c>
      <c r="H211">
        <v>16</v>
      </c>
      <c r="I211">
        <v>18</v>
      </c>
    </row>
    <row r="212" spans="1:9" x14ac:dyDescent="0.25">
      <c r="A212" t="s">
        <v>529</v>
      </c>
      <c r="B212" t="s">
        <v>530</v>
      </c>
      <c r="C212" t="s">
        <v>537</v>
      </c>
      <c r="D212" t="s">
        <v>538</v>
      </c>
      <c r="E212" t="s">
        <v>68</v>
      </c>
      <c r="F212">
        <v>20</v>
      </c>
      <c r="G212">
        <v>23</v>
      </c>
      <c r="H212">
        <v>17</v>
      </c>
      <c r="I212">
        <v>20</v>
      </c>
    </row>
    <row r="213" spans="1:9" x14ac:dyDescent="0.25">
      <c r="A213" t="s">
        <v>529</v>
      </c>
      <c r="B213" t="s">
        <v>530</v>
      </c>
      <c r="C213" t="s">
        <v>539</v>
      </c>
      <c r="D213" t="s">
        <v>540</v>
      </c>
      <c r="E213" t="s">
        <v>68</v>
      </c>
      <c r="F213">
        <v>13</v>
      </c>
      <c r="G213">
        <v>12</v>
      </c>
      <c r="H213">
        <v>10</v>
      </c>
      <c r="I213">
        <v>12</v>
      </c>
    </row>
    <row r="214" spans="1:9" x14ac:dyDescent="0.25">
      <c r="A214" t="s">
        <v>529</v>
      </c>
      <c r="B214" t="s">
        <v>530</v>
      </c>
      <c r="C214" t="s">
        <v>541</v>
      </c>
      <c r="D214" t="s">
        <v>542</v>
      </c>
      <c r="E214" t="s">
        <v>68</v>
      </c>
      <c r="F214">
        <v>16</v>
      </c>
      <c r="G214">
        <v>16</v>
      </c>
      <c r="H214">
        <v>16</v>
      </c>
      <c r="I214">
        <v>16</v>
      </c>
    </row>
    <row r="215" spans="1:9" x14ac:dyDescent="0.25">
      <c r="A215" t="s">
        <v>529</v>
      </c>
      <c r="B215" t="s">
        <v>530</v>
      </c>
      <c r="C215" t="s">
        <v>543</v>
      </c>
      <c r="D215" t="s">
        <v>544</v>
      </c>
      <c r="E215" t="s">
        <v>68</v>
      </c>
      <c r="F215">
        <v>28</v>
      </c>
      <c r="G215">
        <v>20</v>
      </c>
      <c r="H215">
        <v>25</v>
      </c>
      <c r="I215">
        <v>24</v>
      </c>
    </row>
    <row r="216" spans="1:9" x14ac:dyDescent="0.25">
      <c r="A216" t="s">
        <v>529</v>
      </c>
      <c r="B216" t="s">
        <v>530</v>
      </c>
      <c r="C216" t="s">
        <v>545</v>
      </c>
      <c r="D216" t="s">
        <v>546</v>
      </c>
      <c r="E216" t="s">
        <v>68</v>
      </c>
      <c r="F216">
        <v>15</v>
      </c>
      <c r="G216">
        <v>20</v>
      </c>
      <c r="H216">
        <v>20</v>
      </c>
      <c r="I216">
        <v>18</v>
      </c>
    </row>
    <row r="217" spans="1:9" x14ac:dyDescent="0.25">
      <c r="A217" t="s">
        <v>529</v>
      </c>
      <c r="B217" t="s">
        <v>530</v>
      </c>
      <c r="C217" t="s">
        <v>547</v>
      </c>
      <c r="D217" t="s">
        <v>548</v>
      </c>
      <c r="E217" t="s">
        <v>68</v>
      </c>
      <c r="F217">
        <v>6</v>
      </c>
      <c r="G217">
        <v>6</v>
      </c>
      <c r="H217">
        <v>6</v>
      </c>
      <c r="I217">
        <v>6</v>
      </c>
    </row>
    <row r="218" spans="1:9" x14ac:dyDescent="0.25">
      <c r="A218" t="s">
        <v>529</v>
      </c>
      <c r="B218" t="s">
        <v>530</v>
      </c>
      <c r="C218" t="s">
        <v>549</v>
      </c>
      <c r="D218" t="s">
        <v>550</v>
      </c>
      <c r="E218" t="s">
        <v>68</v>
      </c>
      <c r="F218">
        <v>18</v>
      </c>
      <c r="G218">
        <v>18</v>
      </c>
      <c r="H218">
        <v>16</v>
      </c>
      <c r="I218">
        <v>17</v>
      </c>
    </row>
    <row r="219" spans="1:9" x14ac:dyDescent="0.25">
      <c r="A219" t="s">
        <v>529</v>
      </c>
      <c r="B219" t="s">
        <v>530</v>
      </c>
      <c r="C219" t="s">
        <v>551</v>
      </c>
      <c r="D219" t="s">
        <v>552</v>
      </c>
      <c r="E219" t="s">
        <v>34</v>
      </c>
      <c r="F219">
        <v>17</v>
      </c>
      <c r="G219">
        <v>18</v>
      </c>
      <c r="H219">
        <v>23</v>
      </c>
      <c r="I219">
        <v>19</v>
      </c>
    </row>
    <row r="220" spans="1:9" x14ac:dyDescent="0.25">
      <c r="A220" t="s">
        <v>529</v>
      </c>
      <c r="B220" t="s">
        <v>530</v>
      </c>
      <c r="C220" t="s">
        <v>553</v>
      </c>
      <c r="D220" t="s">
        <v>554</v>
      </c>
      <c r="E220" t="s">
        <v>68</v>
      </c>
      <c r="F220">
        <v>16</v>
      </c>
      <c r="G220">
        <v>15</v>
      </c>
      <c r="H220">
        <v>15</v>
      </c>
      <c r="I220">
        <v>15</v>
      </c>
    </row>
    <row r="221" spans="1:9" x14ac:dyDescent="0.25">
      <c r="A221" t="s">
        <v>529</v>
      </c>
      <c r="B221" t="s">
        <v>555</v>
      </c>
      <c r="C221" t="s">
        <v>556</v>
      </c>
      <c r="D221" t="s">
        <v>557</v>
      </c>
      <c r="E221" t="s">
        <v>34</v>
      </c>
      <c r="F221">
        <v>60</v>
      </c>
      <c r="G221">
        <v>53</v>
      </c>
      <c r="H221">
        <v>54</v>
      </c>
      <c r="I221">
        <v>56</v>
      </c>
    </row>
    <row r="222" spans="1:9" x14ac:dyDescent="0.25">
      <c r="A222" t="s">
        <v>529</v>
      </c>
      <c r="B222" t="s">
        <v>555</v>
      </c>
      <c r="C222" t="s">
        <v>558</v>
      </c>
      <c r="D222" t="s">
        <v>559</v>
      </c>
      <c r="E222" t="s">
        <v>34</v>
      </c>
      <c r="F222">
        <v>11</v>
      </c>
      <c r="G222">
        <v>11</v>
      </c>
      <c r="H222">
        <v>11</v>
      </c>
      <c r="I222">
        <v>11</v>
      </c>
    </row>
    <row r="223" spans="1:9" x14ac:dyDescent="0.25">
      <c r="A223" t="s">
        <v>529</v>
      </c>
      <c r="B223" t="s">
        <v>555</v>
      </c>
      <c r="C223" t="s">
        <v>560</v>
      </c>
      <c r="D223" t="s">
        <v>561</v>
      </c>
      <c r="E223" t="s">
        <v>188</v>
      </c>
      <c r="F223">
        <v>35</v>
      </c>
      <c r="G223">
        <v>32</v>
      </c>
      <c r="H223">
        <v>30</v>
      </c>
      <c r="I223">
        <v>32</v>
      </c>
    </row>
    <row r="224" spans="1:9" x14ac:dyDescent="0.25">
      <c r="A224" t="s">
        <v>529</v>
      </c>
      <c r="B224" t="s">
        <v>555</v>
      </c>
      <c r="C224" t="s">
        <v>562</v>
      </c>
      <c r="D224" t="s">
        <v>563</v>
      </c>
      <c r="E224" t="s">
        <v>68</v>
      </c>
      <c r="F224">
        <v>13</v>
      </c>
      <c r="G224">
        <v>13</v>
      </c>
      <c r="H224">
        <v>13</v>
      </c>
      <c r="I224">
        <v>13</v>
      </c>
    </row>
    <row r="225" spans="1:9" x14ac:dyDescent="0.25">
      <c r="A225" t="s">
        <v>529</v>
      </c>
      <c r="B225" t="s">
        <v>555</v>
      </c>
      <c r="C225" t="s">
        <v>564</v>
      </c>
      <c r="D225" t="s">
        <v>565</v>
      </c>
      <c r="E225" t="s">
        <v>68</v>
      </c>
      <c r="F225">
        <v>15</v>
      </c>
      <c r="G225">
        <v>11</v>
      </c>
      <c r="H225">
        <v>15</v>
      </c>
      <c r="I225">
        <v>14</v>
      </c>
    </row>
    <row r="226" spans="1:9" x14ac:dyDescent="0.25">
      <c r="A226" t="s">
        <v>529</v>
      </c>
      <c r="B226" t="s">
        <v>555</v>
      </c>
      <c r="C226" t="s">
        <v>566</v>
      </c>
      <c r="D226" t="s">
        <v>567</v>
      </c>
      <c r="E226" t="s">
        <v>68</v>
      </c>
      <c r="F226">
        <v>20</v>
      </c>
      <c r="G226">
        <v>18</v>
      </c>
      <c r="H226">
        <v>18</v>
      </c>
      <c r="I226">
        <v>19</v>
      </c>
    </row>
    <row r="227" spans="1:9" x14ac:dyDescent="0.25">
      <c r="A227" t="s">
        <v>529</v>
      </c>
      <c r="B227" t="s">
        <v>555</v>
      </c>
      <c r="C227" t="s">
        <v>568</v>
      </c>
      <c r="D227" t="s">
        <v>569</v>
      </c>
      <c r="E227" t="s">
        <v>68</v>
      </c>
      <c r="F227">
        <v>6</v>
      </c>
      <c r="G227">
        <v>5</v>
      </c>
      <c r="H227">
        <v>7</v>
      </c>
      <c r="I227">
        <v>6</v>
      </c>
    </row>
    <row r="228" spans="1:9" x14ac:dyDescent="0.25">
      <c r="A228" t="s">
        <v>529</v>
      </c>
      <c r="B228" t="s">
        <v>570</v>
      </c>
      <c r="C228" t="s">
        <v>571</v>
      </c>
      <c r="D228" t="s">
        <v>572</v>
      </c>
      <c r="E228" t="s">
        <v>68</v>
      </c>
      <c r="F228">
        <v>42</v>
      </c>
      <c r="G228">
        <v>46</v>
      </c>
      <c r="H228">
        <v>48</v>
      </c>
      <c r="I228">
        <v>45</v>
      </c>
    </row>
    <row r="229" spans="1:9" x14ac:dyDescent="0.25">
      <c r="A229" t="s">
        <v>529</v>
      </c>
      <c r="B229" t="s">
        <v>570</v>
      </c>
      <c r="C229" t="s">
        <v>573</v>
      </c>
      <c r="D229" t="s">
        <v>574</v>
      </c>
      <c r="E229" t="s">
        <v>119</v>
      </c>
      <c r="F229">
        <v>38</v>
      </c>
      <c r="G229">
        <v>34</v>
      </c>
      <c r="H229">
        <v>35</v>
      </c>
      <c r="I229">
        <v>36</v>
      </c>
    </row>
    <row r="230" spans="1:9" x14ac:dyDescent="0.25">
      <c r="A230" t="s">
        <v>529</v>
      </c>
      <c r="B230" t="s">
        <v>570</v>
      </c>
      <c r="C230" t="s">
        <v>575</v>
      </c>
      <c r="D230" t="s">
        <v>576</v>
      </c>
      <c r="E230" t="s">
        <v>68</v>
      </c>
      <c r="F230">
        <v>51</v>
      </c>
      <c r="G230">
        <v>52</v>
      </c>
      <c r="H230">
        <v>54</v>
      </c>
      <c r="I230">
        <v>52</v>
      </c>
    </row>
    <row r="231" spans="1:9" x14ac:dyDescent="0.25">
      <c r="A231" t="s">
        <v>529</v>
      </c>
      <c r="B231" t="s">
        <v>570</v>
      </c>
      <c r="C231" t="s">
        <v>570</v>
      </c>
      <c r="D231" t="s">
        <v>577</v>
      </c>
      <c r="E231" t="s">
        <v>68</v>
      </c>
      <c r="F231">
        <v>83</v>
      </c>
      <c r="G231">
        <v>68</v>
      </c>
      <c r="H231">
        <v>74</v>
      </c>
      <c r="I231">
        <v>75</v>
      </c>
    </row>
    <row r="232" spans="1:9" x14ac:dyDescent="0.25">
      <c r="A232" t="s">
        <v>529</v>
      </c>
      <c r="B232" t="s">
        <v>570</v>
      </c>
      <c r="C232" t="s">
        <v>578</v>
      </c>
      <c r="D232" t="s">
        <v>579</v>
      </c>
      <c r="E232" t="s">
        <v>68</v>
      </c>
      <c r="F232">
        <v>18</v>
      </c>
      <c r="G232">
        <v>10</v>
      </c>
      <c r="H232">
        <v>9</v>
      </c>
      <c r="I232">
        <v>12</v>
      </c>
    </row>
    <row r="233" spans="1:9" x14ac:dyDescent="0.25">
      <c r="A233" t="s">
        <v>529</v>
      </c>
      <c r="B233" t="s">
        <v>570</v>
      </c>
      <c r="C233" t="s">
        <v>580</v>
      </c>
      <c r="D233" t="s">
        <v>581</v>
      </c>
      <c r="E233" t="s">
        <v>119</v>
      </c>
      <c r="F233">
        <v>7</v>
      </c>
      <c r="G233">
        <v>8</v>
      </c>
      <c r="H233">
        <v>13</v>
      </c>
      <c r="I233">
        <v>9</v>
      </c>
    </row>
    <row r="234" spans="1:9" x14ac:dyDescent="0.25">
      <c r="A234" t="s">
        <v>529</v>
      </c>
      <c r="B234" t="s">
        <v>582</v>
      </c>
      <c r="C234" t="s">
        <v>583</v>
      </c>
      <c r="D234" t="s">
        <v>584</v>
      </c>
      <c r="E234" t="s">
        <v>68</v>
      </c>
      <c r="F234">
        <v>25</v>
      </c>
      <c r="G234">
        <v>26</v>
      </c>
      <c r="H234">
        <v>27</v>
      </c>
      <c r="I234">
        <v>26</v>
      </c>
    </row>
    <row r="235" spans="1:9" x14ac:dyDescent="0.25">
      <c r="A235" t="s">
        <v>529</v>
      </c>
      <c r="B235" t="s">
        <v>582</v>
      </c>
      <c r="C235" t="s">
        <v>585</v>
      </c>
      <c r="D235" t="s">
        <v>586</v>
      </c>
      <c r="E235" t="s">
        <v>68</v>
      </c>
      <c r="F235">
        <v>31</v>
      </c>
      <c r="G235">
        <v>35</v>
      </c>
      <c r="H235">
        <v>37</v>
      </c>
      <c r="I235">
        <v>34</v>
      </c>
    </row>
    <row r="236" spans="1:9" x14ac:dyDescent="0.25">
      <c r="A236" t="s">
        <v>529</v>
      </c>
      <c r="B236" t="s">
        <v>582</v>
      </c>
      <c r="C236" t="s">
        <v>587</v>
      </c>
      <c r="D236" t="s">
        <v>588</v>
      </c>
      <c r="E236" t="s">
        <v>68</v>
      </c>
      <c r="F236">
        <v>47</v>
      </c>
      <c r="G236">
        <v>47</v>
      </c>
      <c r="H236">
        <v>40</v>
      </c>
      <c r="I236">
        <v>45</v>
      </c>
    </row>
    <row r="237" spans="1:9" x14ac:dyDescent="0.25">
      <c r="A237" t="s">
        <v>529</v>
      </c>
      <c r="B237" t="s">
        <v>582</v>
      </c>
      <c r="C237" t="s">
        <v>589</v>
      </c>
      <c r="D237" t="s">
        <v>590</v>
      </c>
      <c r="E237" t="s">
        <v>119</v>
      </c>
      <c r="F237">
        <v>32</v>
      </c>
      <c r="G237">
        <v>31</v>
      </c>
      <c r="H237">
        <v>27</v>
      </c>
      <c r="I237">
        <v>30</v>
      </c>
    </row>
    <row r="238" spans="1:9" x14ac:dyDescent="0.25">
      <c r="A238" t="s">
        <v>529</v>
      </c>
      <c r="B238" t="s">
        <v>591</v>
      </c>
      <c r="C238" t="s">
        <v>592</v>
      </c>
      <c r="D238" t="s">
        <v>593</v>
      </c>
      <c r="E238" t="s">
        <v>34</v>
      </c>
      <c r="F238">
        <v>14</v>
      </c>
      <c r="G238">
        <v>13</v>
      </c>
      <c r="H238">
        <v>12</v>
      </c>
      <c r="I238">
        <v>13</v>
      </c>
    </row>
    <row r="239" spans="1:9" x14ac:dyDescent="0.25">
      <c r="A239" t="s">
        <v>529</v>
      </c>
      <c r="B239" t="s">
        <v>591</v>
      </c>
      <c r="C239" t="s">
        <v>594</v>
      </c>
      <c r="D239" t="s">
        <v>595</v>
      </c>
      <c r="E239" t="s">
        <v>68</v>
      </c>
      <c r="F239">
        <v>20</v>
      </c>
      <c r="G239">
        <v>10</v>
      </c>
      <c r="H239">
        <v>12</v>
      </c>
      <c r="I239">
        <v>14</v>
      </c>
    </row>
    <row r="240" spans="1:9" x14ac:dyDescent="0.25">
      <c r="A240" t="s">
        <v>529</v>
      </c>
      <c r="B240" t="s">
        <v>591</v>
      </c>
      <c r="C240" t="s">
        <v>596</v>
      </c>
      <c r="D240" t="s">
        <v>597</v>
      </c>
      <c r="E240" t="s">
        <v>119</v>
      </c>
      <c r="F240">
        <v>33</v>
      </c>
      <c r="G240">
        <v>31</v>
      </c>
      <c r="H240">
        <v>18</v>
      </c>
      <c r="I240">
        <v>27</v>
      </c>
    </row>
    <row r="241" spans="1:9" x14ac:dyDescent="0.25">
      <c r="A241" t="s">
        <v>529</v>
      </c>
      <c r="B241" t="s">
        <v>591</v>
      </c>
      <c r="C241" t="s">
        <v>598</v>
      </c>
      <c r="D241" t="s">
        <v>599</v>
      </c>
      <c r="E241" t="s">
        <v>68</v>
      </c>
      <c r="F241">
        <v>45</v>
      </c>
      <c r="G241">
        <v>31</v>
      </c>
      <c r="H241">
        <v>26</v>
      </c>
      <c r="I241">
        <v>34</v>
      </c>
    </row>
    <row r="242" spans="1:9" x14ac:dyDescent="0.25">
      <c r="A242" t="s">
        <v>529</v>
      </c>
      <c r="B242" t="s">
        <v>591</v>
      </c>
      <c r="C242" t="s">
        <v>600</v>
      </c>
      <c r="D242" t="s">
        <v>601</v>
      </c>
      <c r="E242" t="s">
        <v>68</v>
      </c>
      <c r="F242">
        <v>22</v>
      </c>
      <c r="G242">
        <v>21</v>
      </c>
      <c r="H242">
        <v>21</v>
      </c>
      <c r="I242">
        <v>21</v>
      </c>
    </row>
    <row r="243" spans="1:9" x14ac:dyDescent="0.25">
      <c r="A243" t="s">
        <v>529</v>
      </c>
      <c r="B243" t="s">
        <v>591</v>
      </c>
      <c r="C243" t="s">
        <v>602</v>
      </c>
      <c r="D243" t="s">
        <v>603</v>
      </c>
      <c r="E243" t="s">
        <v>68</v>
      </c>
      <c r="F243">
        <v>121</v>
      </c>
      <c r="G243">
        <v>85</v>
      </c>
      <c r="H243">
        <v>82</v>
      </c>
      <c r="I243">
        <v>96</v>
      </c>
    </row>
    <row r="244" spans="1:9" x14ac:dyDescent="0.25">
      <c r="A244" t="s">
        <v>529</v>
      </c>
      <c r="B244" t="s">
        <v>591</v>
      </c>
      <c r="C244" t="s">
        <v>604</v>
      </c>
      <c r="D244" t="s">
        <v>605</v>
      </c>
      <c r="E244" t="s">
        <v>68</v>
      </c>
      <c r="F244">
        <v>14</v>
      </c>
      <c r="G244">
        <v>13</v>
      </c>
      <c r="H244">
        <v>13</v>
      </c>
      <c r="I244">
        <v>13</v>
      </c>
    </row>
    <row r="245" spans="1:9" x14ac:dyDescent="0.25">
      <c r="A245" t="s">
        <v>529</v>
      </c>
      <c r="B245" t="s">
        <v>591</v>
      </c>
      <c r="C245" t="s">
        <v>606</v>
      </c>
      <c r="D245" t="s">
        <v>607</v>
      </c>
      <c r="E245" t="s">
        <v>119</v>
      </c>
      <c r="F245">
        <v>9</v>
      </c>
      <c r="G245">
        <v>9</v>
      </c>
      <c r="H245">
        <v>8</v>
      </c>
      <c r="I245">
        <v>9</v>
      </c>
    </row>
    <row r="246" spans="1:9" x14ac:dyDescent="0.25">
      <c r="A246" t="s">
        <v>529</v>
      </c>
      <c r="B246" t="s">
        <v>591</v>
      </c>
      <c r="C246" t="s">
        <v>608</v>
      </c>
      <c r="D246" t="s">
        <v>609</v>
      </c>
      <c r="E246" t="s">
        <v>68</v>
      </c>
      <c r="F246">
        <v>49</v>
      </c>
      <c r="G246">
        <v>46</v>
      </c>
      <c r="H246">
        <v>39</v>
      </c>
      <c r="I246">
        <v>45</v>
      </c>
    </row>
    <row r="247" spans="1:9" x14ac:dyDescent="0.25">
      <c r="A247" t="s">
        <v>529</v>
      </c>
      <c r="B247" t="s">
        <v>591</v>
      </c>
      <c r="C247" t="s">
        <v>610</v>
      </c>
      <c r="D247" t="s">
        <v>611</v>
      </c>
      <c r="E247" t="s">
        <v>119</v>
      </c>
      <c r="F247">
        <v>14</v>
      </c>
      <c r="G247">
        <v>7</v>
      </c>
      <c r="H247">
        <v>10</v>
      </c>
      <c r="I247">
        <v>10</v>
      </c>
    </row>
    <row r="248" spans="1:9" x14ac:dyDescent="0.25">
      <c r="A248" t="s">
        <v>612</v>
      </c>
      <c r="B248" t="s">
        <v>612</v>
      </c>
      <c r="C248" t="s">
        <v>613</v>
      </c>
      <c r="D248" t="s">
        <v>614</v>
      </c>
      <c r="E248" t="s">
        <v>34</v>
      </c>
      <c r="F248">
        <v>188</v>
      </c>
      <c r="G248">
        <v>181</v>
      </c>
      <c r="H248">
        <v>147</v>
      </c>
      <c r="I248">
        <v>172</v>
      </c>
    </row>
    <row r="249" spans="1:9" x14ac:dyDescent="0.25">
      <c r="A249" t="s">
        <v>612</v>
      </c>
      <c r="B249" t="s">
        <v>612</v>
      </c>
      <c r="C249" t="s">
        <v>615</v>
      </c>
      <c r="D249" t="s">
        <v>616</v>
      </c>
      <c r="E249" t="s">
        <v>34</v>
      </c>
      <c r="F249">
        <v>25</v>
      </c>
      <c r="G249">
        <v>32</v>
      </c>
      <c r="H249">
        <v>31</v>
      </c>
      <c r="I249">
        <v>29</v>
      </c>
    </row>
    <row r="250" spans="1:9" x14ac:dyDescent="0.25">
      <c r="A250" t="s">
        <v>612</v>
      </c>
      <c r="B250" t="s">
        <v>612</v>
      </c>
      <c r="C250" t="s">
        <v>617</v>
      </c>
      <c r="D250" t="s">
        <v>618</v>
      </c>
      <c r="E250" t="s">
        <v>34</v>
      </c>
      <c r="F250">
        <v>97</v>
      </c>
      <c r="G250">
        <v>97</v>
      </c>
      <c r="H250">
        <v>85</v>
      </c>
      <c r="I250">
        <v>93</v>
      </c>
    </row>
    <row r="251" spans="1:9" x14ac:dyDescent="0.25">
      <c r="A251" t="s">
        <v>612</v>
      </c>
      <c r="B251" t="s">
        <v>619</v>
      </c>
      <c r="C251" t="s">
        <v>620</v>
      </c>
      <c r="D251" t="s">
        <v>621</v>
      </c>
      <c r="E251" t="s">
        <v>68</v>
      </c>
      <c r="F251">
        <v>90</v>
      </c>
      <c r="G251">
        <v>85</v>
      </c>
      <c r="H251">
        <v>84</v>
      </c>
      <c r="I251">
        <v>86</v>
      </c>
    </row>
    <row r="252" spans="1:9" x14ac:dyDescent="0.25">
      <c r="A252" t="s">
        <v>612</v>
      </c>
      <c r="B252" t="s">
        <v>619</v>
      </c>
      <c r="C252" t="s">
        <v>622</v>
      </c>
      <c r="D252" t="s">
        <v>623</v>
      </c>
      <c r="E252" t="s">
        <v>68</v>
      </c>
      <c r="F252">
        <v>26</v>
      </c>
      <c r="G252">
        <v>25</v>
      </c>
      <c r="H252">
        <v>28</v>
      </c>
      <c r="I252">
        <v>26</v>
      </c>
    </row>
    <row r="253" spans="1:9" x14ac:dyDescent="0.25">
      <c r="A253" t="s">
        <v>612</v>
      </c>
      <c r="B253" t="s">
        <v>619</v>
      </c>
      <c r="C253" t="s">
        <v>624</v>
      </c>
      <c r="D253" t="s">
        <v>625</v>
      </c>
      <c r="E253" t="s">
        <v>68</v>
      </c>
      <c r="F253">
        <v>23</v>
      </c>
      <c r="G253">
        <v>24</v>
      </c>
      <c r="H253">
        <v>23</v>
      </c>
      <c r="I253">
        <v>23</v>
      </c>
    </row>
    <row r="254" spans="1:9" x14ac:dyDescent="0.25">
      <c r="A254" t="s">
        <v>612</v>
      </c>
      <c r="B254" t="s">
        <v>626</v>
      </c>
      <c r="C254" t="s">
        <v>627</v>
      </c>
      <c r="D254" t="s">
        <v>628</v>
      </c>
      <c r="E254" t="s">
        <v>68</v>
      </c>
      <c r="F254">
        <v>20</v>
      </c>
      <c r="G254">
        <v>12</v>
      </c>
      <c r="H254">
        <v>16</v>
      </c>
      <c r="I254">
        <v>16</v>
      </c>
    </row>
    <row r="255" spans="1:9" x14ac:dyDescent="0.25">
      <c r="A255" t="s">
        <v>612</v>
      </c>
      <c r="B255" t="s">
        <v>626</v>
      </c>
      <c r="C255" t="s">
        <v>629</v>
      </c>
      <c r="D255" t="s">
        <v>630</v>
      </c>
      <c r="E255" t="s">
        <v>68</v>
      </c>
      <c r="F255">
        <v>37</v>
      </c>
      <c r="G255">
        <v>38</v>
      </c>
      <c r="H255">
        <v>37</v>
      </c>
      <c r="I255">
        <v>37</v>
      </c>
    </row>
    <row r="256" spans="1:9" x14ac:dyDescent="0.25">
      <c r="A256" t="s">
        <v>612</v>
      </c>
      <c r="B256" t="s">
        <v>626</v>
      </c>
      <c r="C256" t="s">
        <v>631</v>
      </c>
      <c r="D256" t="s">
        <v>632</v>
      </c>
      <c r="E256" t="s">
        <v>119</v>
      </c>
      <c r="F256">
        <v>45</v>
      </c>
      <c r="G256">
        <v>45</v>
      </c>
      <c r="H256">
        <v>44</v>
      </c>
      <c r="I256">
        <v>45</v>
      </c>
    </row>
    <row r="257" spans="1:9" x14ac:dyDescent="0.25">
      <c r="A257" t="s">
        <v>612</v>
      </c>
      <c r="B257" t="s">
        <v>626</v>
      </c>
      <c r="C257" t="s">
        <v>633</v>
      </c>
      <c r="D257" t="s">
        <v>634</v>
      </c>
      <c r="E257" t="s">
        <v>68</v>
      </c>
      <c r="F257">
        <v>18</v>
      </c>
      <c r="G257">
        <v>18</v>
      </c>
      <c r="H257">
        <v>14</v>
      </c>
      <c r="I257">
        <v>17</v>
      </c>
    </row>
    <row r="258" spans="1:9" x14ac:dyDescent="0.25">
      <c r="A258" t="s">
        <v>612</v>
      </c>
      <c r="B258" t="s">
        <v>626</v>
      </c>
      <c r="C258" t="s">
        <v>635</v>
      </c>
      <c r="D258" t="s">
        <v>636</v>
      </c>
      <c r="E258" t="s">
        <v>68</v>
      </c>
      <c r="F258">
        <v>14</v>
      </c>
      <c r="G258">
        <v>14</v>
      </c>
      <c r="H258">
        <v>14</v>
      </c>
      <c r="I258">
        <v>14</v>
      </c>
    </row>
    <row r="259" spans="1:9" x14ac:dyDescent="0.25">
      <c r="A259" t="s">
        <v>612</v>
      </c>
      <c r="B259" t="s">
        <v>637</v>
      </c>
      <c r="C259" t="s">
        <v>638</v>
      </c>
      <c r="D259" t="s">
        <v>639</v>
      </c>
      <c r="E259" t="s">
        <v>34</v>
      </c>
      <c r="F259">
        <v>90</v>
      </c>
      <c r="G259">
        <v>85</v>
      </c>
      <c r="H259">
        <v>84</v>
      </c>
      <c r="I259">
        <v>86</v>
      </c>
    </row>
    <row r="260" spans="1:9" x14ac:dyDescent="0.25">
      <c r="A260" t="s">
        <v>612</v>
      </c>
      <c r="B260" t="s">
        <v>637</v>
      </c>
      <c r="C260" t="s">
        <v>640</v>
      </c>
      <c r="D260" t="s">
        <v>641</v>
      </c>
      <c r="E260" t="s">
        <v>119</v>
      </c>
      <c r="F260">
        <v>5</v>
      </c>
      <c r="G260">
        <v>5</v>
      </c>
      <c r="H260">
        <v>5</v>
      </c>
      <c r="I260">
        <v>5</v>
      </c>
    </row>
    <row r="261" spans="1:9" x14ac:dyDescent="0.25">
      <c r="A261" t="s">
        <v>612</v>
      </c>
      <c r="B261" t="s">
        <v>637</v>
      </c>
      <c r="C261" t="s">
        <v>642</v>
      </c>
      <c r="D261" t="s">
        <v>643</v>
      </c>
      <c r="E261" t="s">
        <v>119</v>
      </c>
      <c r="F261">
        <v>30</v>
      </c>
      <c r="G261">
        <v>28</v>
      </c>
      <c r="H261">
        <v>29</v>
      </c>
      <c r="I261">
        <v>29</v>
      </c>
    </row>
    <row r="262" spans="1:9" x14ac:dyDescent="0.25">
      <c r="A262" t="s">
        <v>612</v>
      </c>
      <c r="B262" t="s">
        <v>637</v>
      </c>
      <c r="C262" t="s">
        <v>644</v>
      </c>
      <c r="D262" t="s">
        <v>645</v>
      </c>
      <c r="E262" t="s">
        <v>68</v>
      </c>
      <c r="F262">
        <v>47</v>
      </c>
      <c r="G262">
        <v>46</v>
      </c>
      <c r="H262">
        <v>48</v>
      </c>
      <c r="I262">
        <v>47</v>
      </c>
    </row>
    <row r="263" spans="1:9" x14ac:dyDescent="0.25">
      <c r="A263" t="s">
        <v>612</v>
      </c>
      <c r="B263" t="s">
        <v>637</v>
      </c>
      <c r="C263" t="s">
        <v>646</v>
      </c>
      <c r="D263" t="s">
        <v>647</v>
      </c>
      <c r="E263" t="s">
        <v>119</v>
      </c>
      <c r="F263">
        <v>20</v>
      </c>
      <c r="G263">
        <v>19</v>
      </c>
      <c r="H263">
        <v>19</v>
      </c>
      <c r="I263">
        <v>19</v>
      </c>
    </row>
    <row r="264" spans="1:9" x14ac:dyDescent="0.25">
      <c r="A264" t="s">
        <v>612</v>
      </c>
      <c r="B264" t="s">
        <v>637</v>
      </c>
      <c r="C264" t="s">
        <v>648</v>
      </c>
      <c r="D264" t="s">
        <v>649</v>
      </c>
      <c r="E264" t="s">
        <v>34</v>
      </c>
      <c r="F264">
        <v>91</v>
      </c>
      <c r="G264">
        <v>90</v>
      </c>
      <c r="H264">
        <v>87</v>
      </c>
      <c r="I264">
        <v>89</v>
      </c>
    </row>
    <row r="265" spans="1:9" x14ac:dyDescent="0.25">
      <c r="A265" t="s">
        <v>650</v>
      </c>
      <c r="B265" t="s">
        <v>651</v>
      </c>
      <c r="C265" t="s">
        <v>652</v>
      </c>
      <c r="D265" t="s">
        <v>653</v>
      </c>
      <c r="E265" t="s">
        <v>68</v>
      </c>
      <c r="F265">
        <v>137</v>
      </c>
      <c r="G265">
        <v>111</v>
      </c>
      <c r="H265">
        <v>117</v>
      </c>
      <c r="I265">
        <v>122</v>
      </c>
    </row>
    <row r="266" spans="1:9" x14ac:dyDescent="0.25">
      <c r="A266" t="s">
        <v>650</v>
      </c>
      <c r="B266" t="s">
        <v>651</v>
      </c>
      <c r="C266" t="s">
        <v>654</v>
      </c>
      <c r="D266" t="s">
        <v>655</v>
      </c>
      <c r="E266" t="s">
        <v>119</v>
      </c>
      <c r="F266">
        <v>37</v>
      </c>
      <c r="G266">
        <v>30</v>
      </c>
      <c r="H266">
        <v>30</v>
      </c>
      <c r="I266">
        <v>32</v>
      </c>
    </row>
    <row r="267" spans="1:9" x14ac:dyDescent="0.25">
      <c r="A267" t="s">
        <v>650</v>
      </c>
      <c r="B267" t="s">
        <v>656</v>
      </c>
      <c r="C267" t="s">
        <v>657</v>
      </c>
      <c r="D267" t="s">
        <v>658</v>
      </c>
      <c r="E267" t="s">
        <v>119</v>
      </c>
      <c r="F267">
        <v>5</v>
      </c>
      <c r="G267">
        <v>7</v>
      </c>
      <c r="H267">
        <v>8</v>
      </c>
      <c r="I267">
        <v>7</v>
      </c>
    </row>
    <row r="268" spans="1:9" x14ac:dyDescent="0.25">
      <c r="A268" t="s">
        <v>650</v>
      </c>
      <c r="B268" t="s">
        <v>656</v>
      </c>
      <c r="C268" t="s">
        <v>659</v>
      </c>
      <c r="D268" t="s">
        <v>660</v>
      </c>
      <c r="E268" t="s">
        <v>119</v>
      </c>
      <c r="F268">
        <v>11</v>
      </c>
      <c r="G268">
        <v>11</v>
      </c>
      <c r="H268">
        <v>10</v>
      </c>
      <c r="I268">
        <v>11</v>
      </c>
    </row>
    <row r="269" spans="1:9" x14ac:dyDescent="0.25">
      <c r="A269" t="s">
        <v>650</v>
      </c>
      <c r="B269" t="s">
        <v>656</v>
      </c>
      <c r="C269" t="s">
        <v>665</v>
      </c>
      <c r="D269" t="s">
        <v>666</v>
      </c>
      <c r="E269" t="s">
        <v>119</v>
      </c>
      <c r="F269">
        <v>20</v>
      </c>
      <c r="G269">
        <v>17</v>
      </c>
      <c r="H269">
        <v>12</v>
      </c>
      <c r="I269">
        <v>16</v>
      </c>
    </row>
    <row r="270" spans="1:9" x14ac:dyDescent="0.25">
      <c r="A270" t="s">
        <v>650</v>
      </c>
      <c r="B270" t="s">
        <v>656</v>
      </c>
      <c r="C270" t="s">
        <v>667</v>
      </c>
      <c r="D270" t="s">
        <v>668</v>
      </c>
      <c r="E270" t="s">
        <v>119</v>
      </c>
      <c r="F270">
        <v>17</v>
      </c>
      <c r="G270">
        <v>17</v>
      </c>
      <c r="H270">
        <v>18</v>
      </c>
      <c r="I270">
        <v>17</v>
      </c>
    </row>
    <row r="271" spans="1:9" x14ac:dyDescent="0.25">
      <c r="A271" t="s">
        <v>650</v>
      </c>
      <c r="B271" t="s">
        <v>656</v>
      </c>
      <c r="C271" t="s">
        <v>669</v>
      </c>
      <c r="D271" t="s">
        <v>670</v>
      </c>
      <c r="E271" t="s">
        <v>119</v>
      </c>
      <c r="F271">
        <v>8</v>
      </c>
      <c r="G271">
        <v>8</v>
      </c>
      <c r="H271">
        <v>8</v>
      </c>
      <c r="I271">
        <v>8</v>
      </c>
    </row>
    <row r="272" spans="1:9" x14ac:dyDescent="0.25">
      <c r="A272" t="s">
        <v>650</v>
      </c>
      <c r="B272" t="s">
        <v>656</v>
      </c>
      <c r="C272" t="s">
        <v>671</v>
      </c>
      <c r="D272" t="s">
        <v>672</v>
      </c>
      <c r="E272" t="s">
        <v>119</v>
      </c>
      <c r="F272">
        <v>7</v>
      </c>
      <c r="G272">
        <v>7</v>
      </c>
      <c r="H272">
        <v>7</v>
      </c>
      <c r="I272">
        <v>7</v>
      </c>
    </row>
    <row r="273" spans="1:9" x14ac:dyDescent="0.25">
      <c r="A273" t="s">
        <v>650</v>
      </c>
      <c r="B273" t="s">
        <v>656</v>
      </c>
      <c r="C273" t="s">
        <v>673</v>
      </c>
      <c r="D273" t="s">
        <v>674</v>
      </c>
      <c r="E273" t="s">
        <v>119</v>
      </c>
      <c r="F273">
        <v>5</v>
      </c>
      <c r="G273">
        <v>4</v>
      </c>
      <c r="H273">
        <v>4</v>
      </c>
      <c r="I273">
        <v>4</v>
      </c>
    </row>
    <row r="274" spans="1:9" x14ac:dyDescent="0.25">
      <c r="A274" t="s">
        <v>650</v>
      </c>
      <c r="B274" t="s">
        <v>656</v>
      </c>
      <c r="C274" t="s">
        <v>675</v>
      </c>
      <c r="D274" t="s">
        <v>676</v>
      </c>
      <c r="E274" t="s">
        <v>119</v>
      </c>
      <c r="F274">
        <v>6</v>
      </c>
      <c r="G274">
        <v>7</v>
      </c>
      <c r="H274">
        <v>8</v>
      </c>
      <c r="I274">
        <v>7</v>
      </c>
    </row>
    <row r="275" spans="1:9" x14ac:dyDescent="0.25">
      <c r="A275" t="s">
        <v>650</v>
      </c>
      <c r="B275" t="s">
        <v>713</v>
      </c>
      <c r="C275" t="s">
        <v>714</v>
      </c>
      <c r="D275" t="s">
        <v>715</v>
      </c>
      <c r="E275" t="s">
        <v>34</v>
      </c>
      <c r="F275">
        <v>13</v>
      </c>
      <c r="G275">
        <v>13</v>
      </c>
      <c r="H275">
        <v>12</v>
      </c>
      <c r="I275">
        <v>13</v>
      </c>
    </row>
    <row r="276" spans="1:9" x14ac:dyDescent="0.25">
      <c r="A276" t="s">
        <v>650</v>
      </c>
      <c r="B276" t="s">
        <v>713</v>
      </c>
      <c r="C276" t="s">
        <v>716</v>
      </c>
      <c r="D276" t="s">
        <v>717</v>
      </c>
      <c r="E276" t="s">
        <v>34</v>
      </c>
      <c r="F276">
        <v>51</v>
      </c>
      <c r="G276">
        <v>46</v>
      </c>
      <c r="H276">
        <v>45</v>
      </c>
      <c r="I276">
        <v>47</v>
      </c>
    </row>
    <row r="277" spans="1:9" x14ac:dyDescent="0.25">
      <c r="A277" t="s">
        <v>650</v>
      </c>
      <c r="B277" t="s">
        <v>713</v>
      </c>
      <c r="C277" t="s">
        <v>718</v>
      </c>
      <c r="D277" t="s">
        <v>719</v>
      </c>
      <c r="E277" t="s">
        <v>34</v>
      </c>
      <c r="F277">
        <v>33</v>
      </c>
      <c r="G277">
        <v>31</v>
      </c>
      <c r="H277">
        <v>32</v>
      </c>
      <c r="I277">
        <v>32</v>
      </c>
    </row>
    <row r="278" spans="1:9" x14ac:dyDescent="0.25">
      <c r="A278" t="s">
        <v>650</v>
      </c>
      <c r="B278" t="s">
        <v>713</v>
      </c>
      <c r="C278" t="s">
        <v>720</v>
      </c>
      <c r="D278" t="s">
        <v>721</v>
      </c>
      <c r="E278" t="s">
        <v>34</v>
      </c>
      <c r="F278">
        <v>45</v>
      </c>
      <c r="G278">
        <v>43</v>
      </c>
      <c r="H278">
        <v>44</v>
      </c>
      <c r="I278">
        <v>44</v>
      </c>
    </row>
    <row r="279" spans="1:9" x14ac:dyDescent="0.25">
      <c r="A279" t="s">
        <v>650</v>
      </c>
      <c r="B279" t="s">
        <v>713</v>
      </c>
      <c r="C279" t="s">
        <v>722</v>
      </c>
      <c r="D279" t="s">
        <v>723</v>
      </c>
      <c r="E279" t="s">
        <v>68</v>
      </c>
      <c r="F279">
        <v>21</v>
      </c>
      <c r="G279">
        <v>21</v>
      </c>
      <c r="H279">
        <v>21</v>
      </c>
      <c r="I279">
        <v>21</v>
      </c>
    </row>
    <row r="280" spans="1:9" x14ac:dyDescent="0.25">
      <c r="A280" t="s">
        <v>650</v>
      </c>
      <c r="B280" t="s">
        <v>677</v>
      </c>
      <c r="C280" t="s">
        <v>678</v>
      </c>
      <c r="D280" t="s">
        <v>679</v>
      </c>
      <c r="E280" t="s">
        <v>68</v>
      </c>
      <c r="F280">
        <v>14</v>
      </c>
      <c r="G280">
        <v>12</v>
      </c>
      <c r="H280">
        <v>12</v>
      </c>
      <c r="I280">
        <v>13</v>
      </c>
    </row>
    <row r="281" spans="1:9" x14ac:dyDescent="0.25">
      <c r="A281" t="s">
        <v>650</v>
      </c>
      <c r="B281" t="s">
        <v>677</v>
      </c>
      <c r="C281" t="s">
        <v>680</v>
      </c>
      <c r="D281" t="s">
        <v>681</v>
      </c>
      <c r="E281" t="s">
        <v>68</v>
      </c>
      <c r="F281">
        <v>35</v>
      </c>
      <c r="G281">
        <v>37</v>
      </c>
      <c r="H281">
        <v>44</v>
      </c>
      <c r="I281">
        <v>39</v>
      </c>
    </row>
    <row r="282" spans="1:9" x14ac:dyDescent="0.25">
      <c r="A282" t="s">
        <v>650</v>
      </c>
      <c r="B282" t="s">
        <v>677</v>
      </c>
      <c r="C282" t="s">
        <v>682</v>
      </c>
      <c r="D282" t="s">
        <v>683</v>
      </c>
      <c r="E282" t="s">
        <v>68</v>
      </c>
      <c r="F282">
        <v>35</v>
      </c>
      <c r="G282">
        <v>62</v>
      </c>
      <c r="H282">
        <v>52</v>
      </c>
      <c r="I282">
        <v>50</v>
      </c>
    </row>
    <row r="283" spans="1:9" x14ac:dyDescent="0.25">
      <c r="A283" t="s">
        <v>650</v>
      </c>
      <c r="B283" t="s">
        <v>684</v>
      </c>
      <c r="C283" t="s">
        <v>685</v>
      </c>
      <c r="D283" t="s">
        <v>686</v>
      </c>
      <c r="E283" t="s">
        <v>68</v>
      </c>
      <c r="F283">
        <v>12</v>
      </c>
      <c r="G283">
        <v>11</v>
      </c>
      <c r="H283">
        <v>10</v>
      </c>
      <c r="I283">
        <v>11</v>
      </c>
    </row>
    <row r="284" spans="1:9" x14ac:dyDescent="0.25">
      <c r="A284" t="s">
        <v>650</v>
      </c>
      <c r="B284" t="s">
        <v>684</v>
      </c>
      <c r="C284" t="s">
        <v>687</v>
      </c>
      <c r="D284" t="s">
        <v>688</v>
      </c>
      <c r="E284" t="s">
        <v>68</v>
      </c>
      <c r="F284">
        <v>12</v>
      </c>
      <c r="G284">
        <v>12</v>
      </c>
      <c r="H284">
        <v>12</v>
      </c>
      <c r="I284">
        <v>12</v>
      </c>
    </row>
    <row r="285" spans="1:9" x14ac:dyDescent="0.25">
      <c r="A285" t="s">
        <v>650</v>
      </c>
      <c r="B285" t="s">
        <v>684</v>
      </c>
      <c r="C285" t="s">
        <v>689</v>
      </c>
      <c r="D285" t="s">
        <v>690</v>
      </c>
      <c r="E285" t="s">
        <v>34</v>
      </c>
      <c r="F285">
        <v>13</v>
      </c>
      <c r="G285">
        <v>13</v>
      </c>
      <c r="H285">
        <v>19</v>
      </c>
      <c r="I285">
        <v>15</v>
      </c>
    </row>
    <row r="286" spans="1:9" x14ac:dyDescent="0.25">
      <c r="A286" t="s">
        <v>650</v>
      </c>
      <c r="B286" t="s">
        <v>684</v>
      </c>
      <c r="C286" t="s">
        <v>691</v>
      </c>
      <c r="D286" t="s">
        <v>692</v>
      </c>
      <c r="E286" t="s">
        <v>68</v>
      </c>
      <c r="F286">
        <v>26</v>
      </c>
      <c r="G286">
        <v>25</v>
      </c>
      <c r="H286">
        <v>32</v>
      </c>
      <c r="I286">
        <v>28</v>
      </c>
    </row>
    <row r="287" spans="1:9" x14ac:dyDescent="0.25">
      <c r="A287" t="s">
        <v>650</v>
      </c>
      <c r="B287" t="s">
        <v>684</v>
      </c>
      <c r="C287" t="s">
        <v>693</v>
      </c>
      <c r="D287" t="s">
        <v>694</v>
      </c>
      <c r="E287" t="s">
        <v>68</v>
      </c>
      <c r="F287">
        <v>11</v>
      </c>
      <c r="G287">
        <v>11</v>
      </c>
      <c r="H287">
        <v>14</v>
      </c>
      <c r="I287">
        <v>12</v>
      </c>
    </row>
    <row r="288" spans="1:9" x14ac:dyDescent="0.25">
      <c r="A288" t="s">
        <v>650</v>
      </c>
      <c r="B288" t="s">
        <v>684</v>
      </c>
      <c r="C288" t="s">
        <v>711</v>
      </c>
      <c r="D288" t="s">
        <v>712</v>
      </c>
      <c r="E288" t="s">
        <v>68</v>
      </c>
      <c r="F288">
        <v>63</v>
      </c>
      <c r="G288">
        <v>62</v>
      </c>
      <c r="H288">
        <v>59</v>
      </c>
      <c r="I288">
        <v>61</v>
      </c>
    </row>
    <row r="289" spans="1:9" x14ac:dyDescent="0.25">
      <c r="A289" t="s">
        <v>650</v>
      </c>
      <c r="B289" t="s">
        <v>695</v>
      </c>
      <c r="C289" t="s">
        <v>696</v>
      </c>
      <c r="D289" t="s">
        <v>697</v>
      </c>
      <c r="E289" t="s">
        <v>34</v>
      </c>
      <c r="F289">
        <v>15</v>
      </c>
      <c r="G289">
        <v>14</v>
      </c>
      <c r="H289">
        <v>16</v>
      </c>
      <c r="I289">
        <v>15</v>
      </c>
    </row>
    <row r="290" spans="1:9" x14ac:dyDescent="0.25">
      <c r="A290" t="s">
        <v>650</v>
      </c>
      <c r="B290" t="s">
        <v>695</v>
      </c>
      <c r="C290" t="s">
        <v>698</v>
      </c>
      <c r="D290" t="s">
        <v>699</v>
      </c>
      <c r="E290" t="s">
        <v>700</v>
      </c>
      <c r="F290">
        <v>69</v>
      </c>
      <c r="G290">
        <v>42</v>
      </c>
      <c r="H290">
        <v>34</v>
      </c>
      <c r="I290">
        <v>48</v>
      </c>
    </row>
    <row r="291" spans="1:9" x14ac:dyDescent="0.25">
      <c r="A291" t="s">
        <v>650</v>
      </c>
      <c r="B291" t="s">
        <v>701</v>
      </c>
      <c r="C291" t="s">
        <v>702</v>
      </c>
      <c r="D291" t="s">
        <v>703</v>
      </c>
      <c r="E291" t="s">
        <v>68</v>
      </c>
      <c r="F291">
        <v>7</v>
      </c>
      <c r="G291">
        <v>6</v>
      </c>
      <c r="H291">
        <v>5</v>
      </c>
      <c r="I291">
        <v>6</v>
      </c>
    </row>
    <row r="292" spans="1:9" x14ac:dyDescent="0.25">
      <c r="A292" t="s">
        <v>650</v>
      </c>
      <c r="B292" t="s">
        <v>701</v>
      </c>
      <c r="C292" t="s">
        <v>704</v>
      </c>
      <c r="D292" t="s">
        <v>705</v>
      </c>
      <c r="E292" t="s">
        <v>68</v>
      </c>
      <c r="F292">
        <v>26</v>
      </c>
      <c r="G292">
        <v>23</v>
      </c>
      <c r="H292">
        <v>22</v>
      </c>
      <c r="I292">
        <v>24</v>
      </c>
    </row>
    <row r="293" spans="1:9" x14ac:dyDescent="0.25">
      <c r="A293" t="s">
        <v>650</v>
      </c>
      <c r="B293" t="s">
        <v>701</v>
      </c>
      <c r="C293" t="s">
        <v>709</v>
      </c>
      <c r="D293" t="s">
        <v>710</v>
      </c>
      <c r="E293" t="s">
        <v>68</v>
      </c>
      <c r="F293">
        <v>23</v>
      </c>
      <c r="G293">
        <v>26</v>
      </c>
      <c r="H293">
        <v>29</v>
      </c>
      <c r="I293">
        <v>26</v>
      </c>
    </row>
    <row r="294" spans="1:9" x14ac:dyDescent="0.25">
      <c r="A294" t="s">
        <v>650</v>
      </c>
      <c r="B294" t="s">
        <v>724</v>
      </c>
      <c r="C294" t="s">
        <v>725</v>
      </c>
      <c r="D294" t="s">
        <v>726</v>
      </c>
      <c r="E294" t="s">
        <v>68</v>
      </c>
      <c r="F294">
        <v>25</v>
      </c>
      <c r="G294">
        <v>15</v>
      </c>
      <c r="H294">
        <v>26</v>
      </c>
      <c r="I294">
        <v>22</v>
      </c>
    </row>
    <row r="295" spans="1:9" x14ac:dyDescent="0.25">
      <c r="A295" t="s">
        <v>650</v>
      </c>
      <c r="B295" t="s">
        <v>724</v>
      </c>
      <c r="C295" t="s">
        <v>727</v>
      </c>
      <c r="D295" t="s">
        <v>728</v>
      </c>
      <c r="E295" t="s">
        <v>34</v>
      </c>
      <c r="F295">
        <v>10</v>
      </c>
      <c r="G295">
        <v>9</v>
      </c>
      <c r="H295">
        <v>9</v>
      </c>
      <c r="I295">
        <v>9</v>
      </c>
    </row>
    <row r="296" spans="1:9" x14ac:dyDescent="0.25">
      <c r="A296" t="s">
        <v>650</v>
      </c>
      <c r="B296" t="s">
        <v>724</v>
      </c>
      <c r="C296" t="s">
        <v>729</v>
      </c>
      <c r="D296" t="s">
        <v>730</v>
      </c>
      <c r="E296" t="s">
        <v>68</v>
      </c>
      <c r="F296">
        <v>12</v>
      </c>
      <c r="G296">
        <v>12</v>
      </c>
      <c r="H296">
        <v>12</v>
      </c>
      <c r="I296">
        <v>12</v>
      </c>
    </row>
    <row r="297" spans="1:9" x14ac:dyDescent="0.25">
      <c r="A297" t="s">
        <v>650</v>
      </c>
      <c r="B297" t="s">
        <v>724</v>
      </c>
      <c r="C297" t="s">
        <v>731</v>
      </c>
      <c r="D297" t="s">
        <v>732</v>
      </c>
      <c r="E297" t="s">
        <v>34</v>
      </c>
      <c r="F297">
        <v>15</v>
      </c>
      <c r="G297">
        <v>13</v>
      </c>
      <c r="H297">
        <v>12</v>
      </c>
      <c r="I297">
        <v>13</v>
      </c>
    </row>
    <row r="298" spans="1:9" x14ac:dyDescent="0.25">
      <c r="A298" t="s">
        <v>650</v>
      </c>
      <c r="B298" t="s">
        <v>724</v>
      </c>
      <c r="C298" t="s">
        <v>733</v>
      </c>
      <c r="D298" t="s">
        <v>734</v>
      </c>
      <c r="E298" t="s">
        <v>68</v>
      </c>
      <c r="F298">
        <v>13</v>
      </c>
      <c r="G298">
        <v>13</v>
      </c>
      <c r="H298">
        <v>14</v>
      </c>
      <c r="I298">
        <v>13</v>
      </c>
    </row>
    <row r="299" spans="1:9" x14ac:dyDescent="0.25">
      <c r="A299" t="s">
        <v>650</v>
      </c>
      <c r="B299" t="s">
        <v>724</v>
      </c>
      <c r="C299" t="s">
        <v>735</v>
      </c>
      <c r="D299" t="s">
        <v>736</v>
      </c>
      <c r="E299" t="s">
        <v>68</v>
      </c>
      <c r="F299">
        <v>13</v>
      </c>
      <c r="G299">
        <v>15</v>
      </c>
      <c r="H299">
        <v>16</v>
      </c>
      <c r="I299">
        <v>15</v>
      </c>
    </row>
    <row r="300" spans="1:9" x14ac:dyDescent="0.25">
      <c r="A300" t="s">
        <v>737</v>
      </c>
      <c r="B300" t="s">
        <v>738</v>
      </c>
      <c r="C300" t="s">
        <v>739</v>
      </c>
      <c r="D300" t="s">
        <v>740</v>
      </c>
      <c r="E300" t="s">
        <v>34</v>
      </c>
      <c r="F300">
        <v>102</v>
      </c>
      <c r="G300">
        <v>89</v>
      </c>
      <c r="H300">
        <v>90</v>
      </c>
      <c r="I300">
        <v>94</v>
      </c>
    </row>
    <row r="301" spans="1:9" x14ac:dyDescent="0.25">
      <c r="A301" t="s">
        <v>737</v>
      </c>
      <c r="B301" t="s">
        <v>738</v>
      </c>
      <c r="C301" t="s">
        <v>741</v>
      </c>
      <c r="D301" t="s">
        <v>742</v>
      </c>
      <c r="E301" t="s">
        <v>34</v>
      </c>
      <c r="F301">
        <v>22</v>
      </c>
      <c r="G301">
        <v>16</v>
      </c>
      <c r="H301">
        <v>18</v>
      </c>
      <c r="I301">
        <v>19</v>
      </c>
    </row>
    <row r="302" spans="1:9" x14ac:dyDescent="0.25">
      <c r="A302" t="s">
        <v>737</v>
      </c>
      <c r="B302" t="s">
        <v>738</v>
      </c>
      <c r="C302" t="s">
        <v>743</v>
      </c>
      <c r="D302" t="s">
        <v>744</v>
      </c>
      <c r="E302" t="s">
        <v>68</v>
      </c>
      <c r="F302">
        <v>18</v>
      </c>
      <c r="G302">
        <v>18</v>
      </c>
      <c r="H302">
        <v>17</v>
      </c>
      <c r="I302">
        <v>18</v>
      </c>
    </row>
    <row r="303" spans="1:9" x14ac:dyDescent="0.25">
      <c r="A303" t="s">
        <v>737</v>
      </c>
      <c r="B303" t="s">
        <v>738</v>
      </c>
      <c r="C303" t="s">
        <v>745</v>
      </c>
      <c r="D303" t="s">
        <v>746</v>
      </c>
      <c r="E303" t="s">
        <v>68</v>
      </c>
      <c r="F303">
        <v>13</v>
      </c>
      <c r="G303">
        <v>12</v>
      </c>
      <c r="H303">
        <v>12</v>
      </c>
      <c r="I303">
        <v>12</v>
      </c>
    </row>
    <row r="304" spans="1:9" x14ac:dyDescent="0.25">
      <c r="A304" t="s">
        <v>737</v>
      </c>
      <c r="B304" t="s">
        <v>738</v>
      </c>
      <c r="C304" t="s">
        <v>747</v>
      </c>
      <c r="D304" t="s">
        <v>748</v>
      </c>
      <c r="E304" t="s">
        <v>34</v>
      </c>
      <c r="F304">
        <v>15</v>
      </c>
      <c r="G304">
        <v>18</v>
      </c>
      <c r="H304">
        <v>11</v>
      </c>
      <c r="I304">
        <v>15</v>
      </c>
    </row>
    <row r="305" spans="1:9" x14ac:dyDescent="0.25">
      <c r="A305" t="s">
        <v>737</v>
      </c>
      <c r="B305" t="s">
        <v>738</v>
      </c>
      <c r="C305" t="s">
        <v>749</v>
      </c>
      <c r="D305" t="s">
        <v>750</v>
      </c>
      <c r="E305" t="s">
        <v>68</v>
      </c>
      <c r="F305">
        <v>28</v>
      </c>
      <c r="G305">
        <v>31</v>
      </c>
      <c r="H305">
        <v>29</v>
      </c>
      <c r="I305">
        <v>29</v>
      </c>
    </row>
    <row r="306" spans="1:9" x14ac:dyDescent="0.25">
      <c r="A306" t="s">
        <v>737</v>
      </c>
      <c r="B306" t="s">
        <v>738</v>
      </c>
      <c r="C306" t="s">
        <v>751</v>
      </c>
      <c r="D306" t="s">
        <v>752</v>
      </c>
      <c r="E306" t="s">
        <v>34</v>
      </c>
      <c r="F306">
        <v>17</v>
      </c>
      <c r="G306">
        <v>17</v>
      </c>
      <c r="H306">
        <v>17</v>
      </c>
      <c r="I306">
        <v>17</v>
      </c>
    </row>
    <row r="307" spans="1:9" x14ac:dyDescent="0.25">
      <c r="A307" t="s">
        <v>737</v>
      </c>
      <c r="B307" t="s">
        <v>738</v>
      </c>
      <c r="C307" t="s">
        <v>753</v>
      </c>
      <c r="D307" t="s">
        <v>754</v>
      </c>
      <c r="E307" t="s">
        <v>34</v>
      </c>
      <c r="F307">
        <v>15</v>
      </c>
      <c r="G307">
        <v>15</v>
      </c>
      <c r="H307">
        <v>11</v>
      </c>
      <c r="I307">
        <v>14</v>
      </c>
    </row>
    <row r="308" spans="1:9" x14ac:dyDescent="0.25">
      <c r="A308" t="s">
        <v>737</v>
      </c>
      <c r="B308" t="s">
        <v>738</v>
      </c>
      <c r="C308" t="s">
        <v>755</v>
      </c>
      <c r="D308" t="s">
        <v>756</v>
      </c>
      <c r="E308" t="s">
        <v>68</v>
      </c>
      <c r="F308">
        <v>29</v>
      </c>
      <c r="G308">
        <v>29</v>
      </c>
      <c r="H308">
        <v>30</v>
      </c>
      <c r="I308">
        <v>29</v>
      </c>
    </row>
    <row r="309" spans="1:9" x14ac:dyDescent="0.25">
      <c r="A309" t="s">
        <v>737</v>
      </c>
      <c r="B309" t="s">
        <v>738</v>
      </c>
      <c r="C309" t="s">
        <v>757</v>
      </c>
      <c r="D309" t="s">
        <v>758</v>
      </c>
      <c r="E309" t="s">
        <v>34</v>
      </c>
      <c r="F309">
        <v>29</v>
      </c>
      <c r="G309">
        <v>29</v>
      </c>
      <c r="H309">
        <v>27</v>
      </c>
      <c r="I309">
        <v>28</v>
      </c>
    </row>
    <row r="310" spans="1:9" x14ac:dyDescent="0.25">
      <c r="A310" t="s">
        <v>737</v>
      </c>
      <c r="B310" t="s">
        <v>738</v>
      </c>
      <c r="C310" t="s">
        <v>759</v>
      </c>
      <c r="D310" t="s">
        <v>760</v>
      </c>
      <c r="E310" t="s">
        <v>34</v>
      </c>
      <c r="F310">
        <v>12</v>
      </c>
      <c r="G310">
        <v>9</v>
      </c>
      <c r="H310">
        <v>8</v>
      </c>
      <c r="I310">
        <v>10</v>
      </c>
    </row>
    <row r="311" spans="1:9" x14ac:dyDescent="0.25">
      <c r="A311" t="s">
        <v>737</v>
      </c>
      <c r="B311" t="s">
        <v>761</v>
      </c>
      <c r="C311" t="s">
        <v>762</v>
      </c>
      <c r="D311" t="s">
        <v>763</v>
      </c>
      <c r="E311" t="s">
        <v>34</v>
      </c>
      <c r="F311">
        <v>19</v>
      </c>
      <c r="G311">
        <v>16</v>
      </c>
      <c r="H311">
        <v>15</v>
      </c>
      <c r="I311">
        <v>17</v>
      </c>
    </row>
    <row r="312" spans="1:9" x14ac:dyDescent="0.25">
      <c r="A312" t="s">
        <v>737</v>
      </c>
      <c r="B312" t="s">
        <v>761</v>
      </c>
      <c r="C312" t="s">
        <v>764</v>
      </c>
      <c r="D312" t="s">
        <v>765</v>
      </c>
      <c r="E312" t="s">
        <v>68</v>
      </c>
      <c r="F312">
        <v>11</v>
      </c>
      <c r="G312">
        <v>10</v>
      </c>
      <c r="H312">
        <v>11</v>
      </c>
      <c r="I312">
        <v>11</v>
      </c>
    </row>
    <row r="313" spans="1:9" x14ac:dyDescent="0.25">
      <c r="A313" t="s">
        <v>737</v>
      </c>
      <c r="B313" t="s">
        <v>761</v>
      </c>
      <c r="C313" t="s">
        <v>766</v>
      </c>
      <c r="D313" t="s">
        <v>767</v>
      </c>
      <c r="E313" t="s">
        <v>68</v>
      </c>
      <c r="F313">
        <v>14</v>
      </c>
      <c r="G313">
        <v>12</v>
      </c>
      <c r="H313">
        <v>11</v>
      </c>
      <c r="I313">
        <v>12</v>
      </c>
    </row>
    <row r="314" spans="1:9" x14ac:dyDescent="0.25">
      <c r="A314" t="s">
        <v>737</v>
      </c>
      <c r="B314" t="s">
        <v>761</v>
      </c>
      <c r="C314" t="s">
        <v>768</v>
      </c>
      <c r="D314" t="s">
        <v>769</v>
      </c>
      <c r="E314" t="s">
        <v>68</v>
      </c>
      <c r="F314">
        <v>23</v>
      </c>
      <c r="G314">
        <v>23</v>
      </c>
      <c r="H314">
        <v>23</v>
      </c>
      <c r="I314">
        <v>23</v>
      </c>
    </row>
    <row r="315" spans="1:9" x14ac:dyDescent="0.25">
      <c r="A315" t="s">
        <v>737</v>
      </c>
      <c r="B315" t="s">
        <v>761</v>
      </c>
      <c r="C315" t="s">
        <v>770</v>
      </c>
      <c r="D315" t="s">
        <v>771</v>
      </c>
      <c r="E315" t="s">
        <v>34</v>
      </c>
      <c r="F315">
        <v>25</v>
      </c>
      <c r="G315">
        <v>27</v>
      </c>
      <c r="H315">
        <v>32</v>
      </c>
      <c r="I315">
        <v>28</v>
      </c>
    </row>
    <row r="316" spans="1:9" x14ac:dyDescent="0.25">
      <c r="A316" t="s">
        <v>737</v>
      </c>
      <c r="B316" t="s">
        <v>761</v>
      </c>
      <c r="C316" t="s">
        <v>772</v>
      </c>
      <c r="D316" t="s">
        <v>773</v>
      </c>
      <c r="E316" t="s">
        <v>68</v>
      </c>
      <c r="F316">
        <v>14</v>
      </c>
      <c r="G316">
        <v>14</v>
      </c>
      <c r="H316">
        <v>14</v>
      </c>
      <c r="I316">
        <v>14</v>
      </c>
    </row>
    <row r="317" spans="1:9" x14ac:dyDescent="0.25">
      <c r="A317" t="s">
        <v>737</v>
      </c>
      <c r="B317" t="s">
        <v>761</v>
      </c>
      <c r="C317" t="s">
        <v>774</v>
      </c>
      <c r="D317" t="s">
        <v>775</v>
      </c>
      <c r="E317" t="s">
        <v>34</v>
      </c>
      <c r="F317">
        <v>29</v>
      </c>
      <c r="G317">
        <v>29</v>
      </c>
      <c r="H317">
        <v>30</v>
      </c>
      <c r="I317">
        <v>29</v>
      </c>
    </row>
    <row r="318" spans="1:9" x14ac:dyDescent="0.25">
      <c r="A318" t="s">
        <v>737</v>
      </c>
      <c r="B318" t="s">
        <v>761</v>
      </c>
      <c r="C318" t="s">
        <v>776</v>
      </c>
      <c r="D318" t="s">
        <v>777</v>
      </c>
      <c r="E318" t="s">
        <v>68</v>
      </c>
      <c r="F318">
        <v>21</v>
      </c>
      <c r="G318">
        <v>22</v>
      </c>
      <c r="H318">
        <v>20</v>
      </c>
      <c r="I318">
        <v>21</v>
      </c>
    </row>
    <row r="319" spans="1:9" x14ac:dyDescent="0.25">
      <c r="A319" t="s">
        <v>737</v>
      </c>
      <c r="B319" t="s">
        <v>761</v>
      </c>
      <c r="C319" t="s">
        <v>737</v>
      </c>
      <c r="D319" t="s">
        <v>778</v>
      </c>
      <c r="E319" t="s">
        <v>68</v>
      </c>
      <c r="F319">
        <v>114</v>
      </c>
      <c r="G319">
        <v>103</v>
      </c>
      <c r="H319">
        <v>107</v>
      </c>
      <c r="I319">
        <v>108</v>
      </c>
    </row>
    <row r="320" spans="1:9" x14ac:dyDescent="0.25">
      <c r="A320" t="s">
        <v>737</v>
      </c>
      <c r="B320" t="s">
        <v>761</v>
      </c>
      <c r="C320" t="s">
        <v>779</v>
      </c>
      <c r="D320" t="s">
        <v>780</v>
      </c>
      <c r="E320" t="s">
        <v>34</v>
      </c>
      <c r="F320">
        <v>19</v>
      </c>
      <c r="G320">
        <v>19</v>
      </c>
      <c r="H320">
        <v>18</v>
      </c>
      <c r="I320">
        <v>19</v>
      </c>
    </row>
    <row r="321" spans="1:9" x14ac:dyDescent="0.25">
      <c r="A321" t="s">
        <v>737</v>
      </c>
      <c r="B321" t="s">
        <v>761</v>
      </c>
      <c r="C321" t="s">
        <v>781</v>
      </c>
      <c r="D321" t="s">
        <v>782</v>
      </c>
      <c r="E321" t="s">
        <v>68</v>
      </c>
      <c r="F321">
        <v>16</v>
      </c>
      <c r="G321">
        <v>16</v>
      </c>
      <c r="H321">
        <v>16</v>
      </c>
      <c r="I321">
        <v>16</v>
      </c>
    </row>
    <row r="322" spans="1:9" x14ac:dyDescent="0.25">
      <c r="A322" t="s">
        <v>737</v>
      </c>
      <c r="B322" t="s">
        <v>761</v>
      </c>
      <c r="C322" t="s">
        <v>783</v>
      </c>
      <c r="D322" t="s">
        <v>784</v>
      </c>
      <c r="E322" t="s">
        <v>68</v>
      </c>
      <c r="F322">
        <v>34</v>
      </c>
      <c r="G322">
        <v>35</v>
      </c>
      <c r="H322">
        <v>34</v>
      </c>
      <c r="I322">
        <v>34</v>
      </c>
    </row>
    <row r="323" spans="1:9" x14ac:dyDescent="0.25">
      <c r="A323" t="s">
        <v>737</v>
      </c>
      <c r="B323" t="s">
        <v>761</v>
      </c>
      <c r="C323" t="s">
        <v>785</v>
      </c>
      <c r="D323" t="s">
        <v>786</v>
      </c>
      <c r="E323" t="s">
        <v>34</v>
      </c>
      <c r="F323">
        <v>24</v>
      </c>
      <c r="G323">
        <v>25</v>
      </c>
      <c r="H323">
        <v>25</v>
      </c>
      <c r="I323">
        <v>25</v>
      </c>
    </row>
    <row r="324" spans="1:9" x14ac:dyDescent="0.25">
      <c r="A324" t="s">
        <v>737</v>
      </c>
      <c r="B324" t="s">
        <v>761</v>
      </c>
      <c r="C324" t="s">
        <v>787</v>
      </c>
      <c r="D324" t="s">
        <v>788</v>
      </c>
      <c r="E324" t="s">
        <v>68</v>
      </c>
      <c r="F324">
        <v>17</v>
      </c>
      <c r="G324">
        <v>20</v>
      </c>
      <c r="H324">
        <v>17</v>
      </c>
      <c r="I324">
        <v>18</v>
      </c>
    </row>
    <row r="325" spans="1:9" x14ac:dyDescent="0.25">
      <c r="A325" t="s">
        <v>737</v>
      </c>
      <c r="B325" t="s">
        <v>761</v>
      </c>
      <c r="C325" t="s">
        <v>789</v>
      </c>
      <c r="D325" t="s">
        <v>790</v>
      </c>
      <c r="E325" t="s">
        <v>34</v>
      </c>
      <c r="F325">
        <v>22</v>
      </c>
      <c r="G325">
        <v>22</v>
      </c>
      <c r="H325">
        <v>22</v>
      </c>
      <c r="I325">
        <v>22</v>
      </c>
    </row>
    <row r="326" spans="1:9" x14ac:dyDescent="0.25">
      <c r="A326" t="s">
        <v>2</v>
      </c>
      <c r="B326" t="s">
        <v>791</v>
      </c>
      <c r="C326" t="s">
        <v>791</v>
      </c>
      <c r="D326" t="s">
        <v>792</v>
      </c>
      <c r="E326" t="s">
        <v>188</v>
      </c>
      <c r="F326">
        <v>341</v>
      </c>
      <c r="G326">
        <v>292</v>
      </c>
      <c r="H326">
        <v>268</v>
      </c>
      <c r="I326">
        <v>300</v>
      </c>
    </row>
    <row r="327" spans="1:9" x14ac:dyDescent="0.25">
      <c r="A327" t="s">
        <v>2</v>
      </c>
      <c r="B327" t="s">
        <v>793</v>
      </c>
      <c r="C327" t="s">
        <v>793</v>
      </c>
      <c r="D327" t="s">
        <v>794</v>
      </c>
      <c r="E327" t="s">
        <v>68</v>
      </c>
      <c r="F327">
        <v>133</v>
      </c>
      <c r="G327">
        <v>136</v>
      </c>
      <c r="H327">
        <v>140</v>
      </c>
      <c r="I327">
        <v>136</v>
      </c>
    </row>
    <row r="328" spans="1:9" x14ac:dyDescent="0.25">
      <c r="A328" t="s">
        <v>2</v>
      </c>
      <c r="B328" t="s">
        <v>795</v>
      </c>
      <c r="C328" t="s">
        <v>795</v>
      </c>
      <c r="D328" t="s">
        <v>796</v>
      </c>
      <c r="E328" t="s">
        <v>68</v>
      </c>
      <c r="F328">
        <v>174</v>
      </c>
      <c r="G328">
        <v>189</v>
      </c>
      <c r="H328">
        <v>184</v>
      </c>
      <c r="I328">
        <v>182</v>
      </c>
    </row>
    <row r="329" spans="1:9" x14ac:dyDescent="0.25">
      <c r="A329" t="s">
        <v>2</v>
      </c>
      <c r="B329" t="s">
        <v>797</v>
      </c>
      <c r="C329" t="s">
        <v>797</v>
      </c>
      <c r="D329" t="s">
        <v>798</v>
      </c>
      <c r="E329" t="s">
        <v>34</v>
      </c>
      <c r="F329">
        <v>198</v>
      </c>
      <c r="G329">
        <v>159</v>
      </c>
      <c r="H329">
        <v>154</v>
      </c>
      <c r="I329">
        <v>170</v>
      </c>
    </row>
    <row r="330" spans="1:9" x14ac:dyDescent="0.25">
      <c r="A330" t="s">
        <v>2</v>
      </c>
      <c r="B330" t="s">
        <v>799</v>
      </c>
      <c r="C330" t="s">
        <v>799</v>
      </c>
      <c r="D330" t="s">
        <v>800</v>
      </c>
      <c r="E330" t="s">
        <v>188</v>
      </c>
      <c r="F330">
        <v>126</v>
      </c>
      <c r="G330">
        <v>125</v>
      </c>
      <c r="H330">
        <v>128</v>
      </c>
      <c r="I330">
        <v>126</v>
      </c>
    </row>
    <row r="331" spans="1:9" x14ac:dyDescent="0.25">
      <c r="A331" t="s">
        <v>2</v>
      </c>
      <c r="B331" t="s">
        <v>801</v>
      </c>
      <c r="C331" t="s">
        <v>802</v>
      </c>
      <c r="D331" t="s">
        <v>803</v>
      </c>
      <c r="E331" t="s">
        <v>68</v>
      </c>
      <c r="F331">
        <v>108</v>
      </c>
      <c r="G331">
        <v>95</v>
      </c>
      <c r="H331">
        <v>89</v>
      </c>
      <c r="I331">
        <v>97</v>
      </c>
    </row>
    <row r="332" spans="1:9" x14ac:dyDescent="0.25">
      <c r="A332" t="s">
        <v>2</v>
      </c>
      <c r="B332" t="s">
        <v>804</v>
      </c>
      <c r="C332" t="s">
        <v>805</v>
      </c>
      <c r="D332" t="s">
        <v>806</v>
      </c>
      <c r="E332" t="s">
        <v>119</v>
      </c>
      <c r="F332">
        <v>122</v>
      </c>
      <c r="G332">
        <v>111</v>
      </c>
      <c r="H332">
        <v>114</v>
      </c>
      <c r="I332">
        <v>116</v>
      </c>
    </row>
    <row r="333" spans="1:9" x14ac:dyDescent="0.25">
      <c r="A333" t="s">
        <v>2</v>
      </c>
      <c r="B333" t="s">
        <v>807</v>
      </c>
      <c r="C333" t="s">
        <v>807</v>
      </c>
      <c r="D333" t="s">
        <v>808</v>
      </c>
      <c r="E333" t="s">
        <v>119</v>
      </c>
      <c r="F333">
        <v>129</v>
      </c>
      <c r="G333">
        <v>135</v>
      </c>
      <c r="H333">
        <v>129</v>
      </c>
      <c r="I333">
        <v>131</v>
      </c>
    </row>
    <row r="334" spans="1:9" x14ac:dyDescent="0.25">
      <c r="A334" t="s">
        <v>2</v>
      </c>
      <c r="B334" t="s">
        <v>809</v>
      </c>
      <c r="C334" t="s">
        <v>809</v>
      </c>
      <c r="D334" t="s">
        <v>810</v>
      </c>
      <c r="E334" t="s">
        <v>68</v>
      </c>
      <c r="F334">
        <v>80</v>
      </c>
      <c r="G334">
        <v>89</v>
      </c>
      <c r="H334">
        <v>95</v>
      </c>
      <c r="I334">
        <v>88</v>
      </c>
    </row>
    <row r="335" spans="1:9" x14ac:dyDescent="0.25">
      <c r="A335" t="s">
        <v>2</v>
      </c>
      <c r="B335" t="s">
        <v>811</v>
      </c>
      <c r="C335" t="s">
        <v>811</v>
      </c>
      <c r="D335" t="s">
        <v>812</v>
      </c>
      <c r="E335" t="s">
        <v>119</v>
      </c>
      <c r="F335">
        <v>186</v>
      </c>
      <c r="G335">
        <v>208</v>
      </c>
      <c r="H335">
        <v>203</v>
      </c>
      <c r="I335">
        <v>199</v>
      </c>
    </row>
    <row r="336" spans="1:9" x14ac:dyDescent="0.25">
      <c r="A336" t="s">
        <v>2</v>
      </c>
      <c r="B336" t="s">
        <v>813</v>
      </c>
      <c r="C336" t="s">
        <v>814</v>
      </c>
      <c r="D336" t="s">
        <v>815</v>
      </c>
      <c r="E336" t="s">
        <v>68</v>
      </c>
      <c r="F336">
        <v>121</v>
      </c>
      <c r="G336">
        <v>126</v>
      </c>
      <c r="H336">
        <v>121</v>
      </c>
      <c r="I336">
        <v>123</v>
      </c>
    </row>
    <row r="337" spans="1:9" x14ac:dyDescent="0.25">
      <c r="A337" t="s">
        <v>2</v>
      </c>
      <c r="B337" t="s">
        <v>813</v>
      </c>
      <c r="C337" t="s">
        <v>816</v>
      </c>
      <c r="D337" t="s">
        <v>817</v>
      </c>
      <c r="E337" t="s">
        <v>449</v>
      </c>
      <c r="F337">
        <v>37</v>
      </c>
      <c r="G337">
        <v>39</v>
      </c>
      <c r="H337">
        <v>37</v>
      </c>
      <c r="I337">
        <v>38</v>
      </c>
    </row>
    <row r="338" spans="1:9" x14ac:dyDescent="0.25">
      <c r="A338" t="s">
        <v>2</v>
      </c>
      <c r="B338" t="s">
        <v>818</v>
      </c>
      <c r="C338" t="s">
        <v>818</v>
      </c>
      <c r="D338" t="s">
        <v>819</v>
      </c>
      <c r="E338" t="s">
        <v>188</v>
      </c>
      <c r="F338">
        <v>130</v>
      </c>
      <c r="G338">
        <v>82</v>
      </c>
      <c r="H338">
        <v>70</v>
      </c>
      <c r="I338">
        <v>94</v>
      </c>
    </row>
    <row r="339" spans="1:9" x14ac:dyDescent="0.25">
      <c r="A339" t="s">
        <v>2</v>
      </c>
      <c r="B339" t="s">
        <v>4</v>
      </c>
      <c r="C339" t="s">
        <v>4</v>
      </c>
      <c r="D339" t="s">
        <v>820</v>
      </c>
      <c r="E339" t="s">
        <v>34</v>
      </c>
      <c r="F339">
        <v>430</v>
      </c>
      <c r="G339">
        <v>443</v>
      </c>
      <c r="H339">
        <v>430</v>
      </c>
      <c r="I339">
        <v>434</v>
      </c>
    </row>
    <row r="340" spans="1:9" x14ac:dyDescent="0.25">
      <c r="A340" t="s">
        <v>2</v>
      </c>
      <c r="B340" t="s">
        <v>831</v>
      </c>
      <c r="C340" t="s">
        <v>832</v>
      </c>
      <c r="D340" t="s">
        <v>833</v>
      </c>
      <c r="E340" t="s">
        <v>68</v>
      </c>
      <c r="F340">
        <v>90</v>
      </c>
      <c r="G340">
        <v>94</v>
      </c>
      <c r="H340">
        <v>95</v>
      </c>
      <c r="I340">
        <v>93</v>
      </c>
    </row>
    <row r="341" spans="1:9" x14ac:dyDescent="0.25">
      <c r="A341" t="s">
        <v>2</v>
      </c>
      <c r="B341" t="s">
        <v>831</v>
      </c>
      <c r="C341" t="s">
        <v>834</v>
      </c>
      <c r="D341" t="s">
        <v>835</v>
      </c>
      <c r="E341" t="s">
        <v>68</v>
      </c>
      <c r="F341">
        <v>188</v>
      </c>
      <c r="G341">
        <v>184</v>
      </c>
      <c r="H341">
        <v>176</v>
      </c>
      <c r="I341">
        <v>183</v>
      </c>
    </row>
    <row r="342" spans="1:9" x14ac:dyDescent="0.25">
      <c r="A342" t="s">
        <v>2</v>
      </c>
      <c r="B342" t="s">
        <v>821</v>
      </c>
      <c r="C342" t="s">
        <v>821</v>
      </c>
      <c r="D342" t="s">
        <v>822</v>
      </c>
      <c r="E342" t="s">
        <v>68</v>
      </c>
      <c r="F342">
        <v>169</v>
      </c>
      <c r="G342">
        <v>161</v>
      </c>
      <c r="H342">
        <v>152</v>
      </c>
      <c r="I342">
        <v>161</v>
      </c>
    </row>
    <row r="343" spans="1:9" x14ac:dyDescent="0.25">
      <c r="A343" t="s">
        <v>2</v>
      </c>
      <c r="B343" t="s">
        <v>823</v>
      </c>
      <c r="C343" t="s">
        <v>823</v>
      </c>
      <c r="D343" t="s">
        <v>824</v>
      </c>
      <c r="E343" t="s">
        <v>188</v>
      </c>
      <c r="F343">
        <v>180</v>
      </c>
      <c r="G343">
        <v>184</v>
      </c>
      <c r="H343">
        <v>174</v>
      </c>
      <c r="I343">
        <v>179</v>
      </c>
    </row>
    <row r="344" spans="1:9" x14ac:dyDescent="0.25">
      <c r="A344" t="s">
        <v>2</v>
      </c>
      <c r="B344" t="s">
        <v>825</v>
      </c>
      <c r="C344" t="s">
        <v>825</v>
      </c>
      <c r="D344" t="s">
        <v>826</v>
      </c>
      <c r="E344" t="s">
        <v>34</v>
      </c>
      <c r="F344">
        <v>178</v>
      </c>
      <c r="G344">
        <v>158</v>
      </c>
      <c r="H344">
        <v>142</v>
      </c>
      <c r="I344">
        <v>159</v>
      </c>
    </row>
    <row r="345" spans="1:9" x14ac:dyDescent="0.25">
      <c r="A345" t="s">
        <v>2</v>
      </c>
      <c r="B345" t="s">
        <v>827</v>
      </c>
      <c r="C345" t="s">
        <v>827</v>
      </c>
      <c r="D345" t="s">
        <v>828</v>
      </c>
      <c r="E345" t="s">
        <v>68</v>
      </c>
      <c r="F345">
        <v>126</v>
      </c>
      <c r="G345">
        <v>128</v>
      </c>
      <c r="H345">
        <v>118</v>
      </c>
      <c r="I345">
        <v>124</v>
      </c>
    </row>
    <row r="346" spans="1:9" x14ac:dyDescent="0.25">
      <c r="A346" t="s">
        <v>2</v>
      </c>
      <c r="B346" t="s">
        <v>829</v>
      </c>
      <c r="C346" t="s">
        <v>829</v>
      </c>
      <c r="D346" t="s">
        <v>830</v>
      </c>
      <c r="E346" t="s">
        <v>34</v>
      </c>
      <c r="F346">
        <v>249</v>
      </c>
      <c r="G346">
        <v>227</v>
      </c>
      <c r="H346">
        <v>202</v>
      </c>
      <c r="I346">
        <v>226</v>
      </c>
    </row>
    <row r="347" spans="1:9" x14ac:dyDescent="0.25">
      <c r="A347" t="s">
        <v>836</v>
      </c>
      <c r="B347" t="s">
        <v>837</v>
      </c>
      <c r="C347" t="s">
        <v>838</v>
      </c>
      <c r="D347" t="s">
        <v>839</v>
      </c>
      <c r="E347" t="s">
        <v>68</v>
      </c>
      <c r="F347">
        <v>9</v>
      </c>
      <c r="G347">
        <v>8</v>
      </c>
      <c r="H347">
        <v>8</v>
      </c>
      <c r="I347">
        <v>8</v>
      </c>
    </row>
    <row r="348" spans="1:9" x14ac:dyDescent="0.25">
      <c r="A348" t="s">
        <v>836</v>
      </c>
      <c r="B348" t="s">
        <v>837</v>
      </c>
      <c r="C348" t="s">
        <v>840</v>
      </c>
      <c r="D348" t="s">
        <v>841</v>
      </c>
      <c r="E348" t="s">
        <v>34</v>
      </c>
      <c r="F348">
        <v>40</v>
      </c>
      <c r="G348">
        <v>42</v>
      </c>
      <c r="H348">
        <v>49</v>
      </c>
      <c r="I348">
        <v>44</v>
      </c>
    </row>
    <row r="349" spans="1:9" x14ac:dyDescent="0.25">
      <c r="A349" t="s">
        <v>836</v>
      </c>
      <c r="B349" t="s">
        <v>837</v>
      </c>
      <c r="C349" t="s">
        <v>842</v>
      </c>
      <c r="D349" t="s">
        <v>843</v>
      </c>
      <c r="E349" t="s">
        <v>68</v>
      </c>
      <c r="F349">
        <v>6</v>
      </c>
      <c r="G349">
        <v>4</v>
      </c>
      <c r="H349">
        <v>4</v>
      </c>
      <c r="I349">
        <v>5</v>
      </c>
    </row>
    <row r="350" spans="1:9" x14ac:dyDescent="0.25">
      <c r="A350" t="s">
        <v>836</v>
      </c>
      <c r="B350" t="s">
        <v>837</v>
      </c>
      <c r="C350" t="s">
        <v>846</v>
      </c>
      <c r="D350" t="s">
        <v>847</v>
      </c>
      <c r="E350" t="s">
        <v>34</v>
      </c>
      <c r="F350">
        <v>11</v>
      </c>
      <c r="G350">
        <v>11</v>
      </c>
      <c r="H350">
        <v>11</v>
      </c>
      <c r="I350">
        <v>11</v>
      </c>
    </row>
    <row r="351" spans="1:9" x14ac:dyDescent="0.25">
      <c r="A351" t="s">
        <v>836</v>
      </c>
      <c r="B351" t="s">
        <v>849</v>
      </c>
      <c r="C351" t="s">
        <v>850</v>
      </c>
      <c r="D351" t="s">
        <v>851</v>
      </c>
      <c r="E351" t="s">
        <v>188</v>
      </c>
      <c r="F351">
        <v>49</v>
      </c>
      <c r="G351">
        <v>61</v>
      </c>
      <c r="H351">
        <v>46</v>
      </c>
      <c r="I351">
        <v>52</v>
      </c>
    </row>
    <row r="352" spans="1:9" x14ac:dyDescent="0.25">
      <c r="A352" t="s">
        <v>836</v>
      </c>
      <c r="B352" t="s">
        <v>849</v>
      </c>
      <c r="C352" t="s">
        <v>852</v>
      </c>
      <c r="D352" t="s">
        <v>853</v>
      </c>
      <c r="E352" t="s">
        <v>68</v>
      </c>
      <c r="F352">
        <v>363</v>
      </c>
      <c r="G352">
        <v>341</v>
      </c>
      <c r="H352">
        <v>388</v>
      </c>
      <c r="I352">
        <v>364</v>
      </c>
    </row>
    <row r="353" spans="1:9" x14ac:dyDescent="0.25">
      <c r="A353" t="s">
        <v>836</v>
      </c>
      <c r="B353" t="s">
        <v>854</v>
      </c>
      <c r="C353" t="s">
        <v>854</v>
      </c>
      <c r="D353" t="s">
        <v>855</v>
      </c>
      <c r="E353" t="s">
        <v>68</v>
      </c>
      <c r="F353">
        <v>246</v>
      </c>
      <c r="G353">
        <v>222</v>
      </c>
      <c r="H353">
        <v>225</v>
      </c>
      <c r="I353">
        <v>231</v>
      </c>
    </row>
    <row r="354" spans="1:9" x14ac:dyDescent="0.25">
      <c r="A354" t="s">
        <v>836</v>
      </c>
      <c r="B354" t="s">
        <v>856</v>
      </c>
      <c r="C354" t="s">
        <v>857</v>
      </c>
      <c r="D354" t="s">
        <v>858</v>
      </c>
      <c r="E354" t="s">
        <v>68</v>
      </c>
      <c r="F354">
        <v>47</v>
      </c>
      <c r="G354">
        <v>43</v>
      </c>
      <c r="H354">
        <v>42</v>
      </c>
      <c r="I354">
        <v>44</v>
      </c>
    </row>
    <row r="355" spans="1:9" x14ac:dyDescent="0.25">
      <c r="A355" t="s">
        <v>836</v>
      </c>
      <c r="B355" t="s">
        <v>856</v>
      </c>
      <c r="C355" t="s">
        <v>859</v>
      </c>
      <c r="D355" t="s">
        <v>860</v>
      </c>
      <c r="E355" t="s">
        <v>119</v>
      </c>
      <c r="F355">
        <v>72</v>
      </c>
      <c r="G355">
        <v>69</v>
      </c>
      <c r="H355">
        <v>65</v>
      </c>
      <c r="I355">
        <v>69</v>
      </c>
    </row>
    <row r="356" spans="1:9" x14ac:dyDescent="0.25">
      <c r="A356" t="s">
        <v>836</v>
      </c>
      <c r="B356" t="s">
        <v>856</v>
      </c>
      <c r="C356" t="s">
        <v>861</v>
      </c>
      <c r="D356" t="s">
        <v>862</v>
      </c>
      <c r="E356" t="s">
        <v>68</v>
      </c>
      <c r="F356">
        <v>71</v>
      </c>
      <c r="G356">
        <v>52</v>
      </c>
      <c r="H356">
        <v>61</v>
      </c>
      <c r="I356">
        <v>61</v>
      </c>
    </row>
    <row r="357" spans="1:9" x14ac:dyDescent="0.25">
      <c r="A357" t="s">
        <v>836</v>
      </c>
      <c r="B357" t="s">
        <v>856</v>
      </c>
      <c r="C357" t="s">
        <v>863</v>
      </c>
      <c r="D357" t="s">
        <v>864</v>
      </c>
      <c r="E357" t="s">
        <v>68</v>
      </c>
      <c r="F357">
        <v>104</v>
      </c>
      <c r="G357">
        <v>112</v>
      </c>
      <c r="H357">
        <v>101</v>
      </c>
      <c r="I357">
        <v>106</v>
      </c>
    </row>
    <row r="358" spans="1:9" x14ac:dyDescent="0.25">
      <c r="A358" t="s">
        <v>865</v>
      </c>
      <c r="B358" t="s">
        <v>866</v>
      </c>
      <c r="C358" t="s">
        <v>866</v>
      </c>
      <c r="D358" t="s">
        <v>867</v>
      </c>
      <c r="E358" t="s">
        <v>119</v>
      </c>
      <c r="F358">
        <v>138</v>
      </c>
      <c r="G358">
        <v>125</v>
      </c>
      <c r="H358">
        <v>132</v>
      </c>
      <c r="I358">
        <v>132</v>
      </c>
    </row>
    <row r="359" spans="1:9" x14ac:dyDescent="0.25">
      <c r="A359" t="s">
        <v>865</v>
      </c>
      <c r="B359" t="s">
        <v>868</v>
      </c>
      <c r="C359" t="s">
        <v>868</v>
      </c>
      <c r="D359" t="s">
        <v>869</v>
      </c>
      <c r="E359" t="s">
        <v>34</v>
      </c>
      <c r="F359">
        <v>345</v>
      </c>
      <c r="G359">
        <v>342</v>
      </c>
      <c r="H359">
        <v>335</v>
      </c>
      <c r="I359">
        <v>341</v>
      </c>
    </row>
    <row r="360" spans="1:9" x14ac:dyDescent="0.25">
      <c r="A360" t="s">
        <v>865</v>
      </c>
      <c r="B360" t="s">
        <v>870</v>
      </c>
      <c r="C360" t="s">
        <v>870</v>
      </c>
      <c r="D360" t="s">
        <v>871</v>
      </c>
      <c r="E360" t="s">
        <v>68</v>
      </c>
      <c r="F360">
        <v>149</v>
      </c>
      <c r="G360">
        <v>154</v>
      </c>
      <c r="H360">
        <v>159</v>
      </c>
      <c r="I360">
        <v>154</v>
      </c>
    </row>
    <row r="361" spans="1:9" x14ac:dyDescent="0.25">
      <c r="A361" t="s">
        <v>865</v>
      </c>
      <c r="B361" t="s">
        <v>872</v>
      </c>
      <c r="C361" t="s">
        <v>873</v>
      </c>
      <c r="D361" t="s">
        <v>874</v>
      </c>
      <c r="E361" t="s">
        <v>68</v>
      </c>
      <c r="F361">
        <v>174</v>
      </c>
      <c r="G361">
        <v>192</v>
      </c>
      <c r="H361">
        <v>206</v>
      </c>
      <c r="I361">
        <v>191</v>
      </c>
    </row>
    <row r="362" spans="1:9" x14ac:dyDescent="0.25">
      <c r="A362" t="s">
        <v>865</v>
      </c>
      <c r="B362" t="s">
        <v>872</v>
      </c>
      <c r="C362" t="s">
        <v>875</v>
      </c>
      <c r="D362" t="s">
        <v>876</v>
      </c>
      <c r="E362" t="s">
        <v>34</v>
      </c>
      <c r="F362">
        <v>70</v>
      </c>
      <c r="G362">
        <v>81</v>
      </c>
      <c r="H362">
        <v>83</v>
      </c>
      <c r="I362">
        <v>78</v>
      </c>
    </row>
    <row r="363" spans="1:9" x14ac:dyDescent="0.25">
      <c r="A363" t="s">
        <v>865</v>
      </c>
      <c r="B363" t="s">
        <v>877</v>
      </c>
      <c r="C363" t="s">
        <v>878</v>
      </c>
      <c r="D363" t="s">
        <v>879</v>
      </c>
      <c r="E363" t="s">
        <v>68</v>
      </c>
      <c r="F363">
        <v>70</v>
      </c>
      <c r="G363">
        <v>80</v>
      </c>
      <c r="H363">
        <v>78</v>
      </c>
      <c r="I363">
        <v>76</v>
      </c>
    </row>
    <row r="364" spans="1:9" x14ac:dyDescent="0.25">
      <c r="A364" t="s">
        <v>865</v>
      </c>
      <c r="B364" t="s">
        <v>877</v>
      </c>
      <c r="C364" t="s">
        <v>880</v>
      </c>
      <c r="D364" t="s">
        <v>881</v>
      </c>
      <c r="E364" t="s">
        <v>68</v>
      </c>
      <c r="F364">
        <v>119</v>
      </c>
      <c r="G364">
        <v>127</v>
      </c>
      <c r="H364">
        <v>94</v>
      </c>
      <c r="I364">
        <v>113</v>
      </c>
    </row>
    <row r="365" spans="1:9" x14ac:dyDescent="0.25">
      <c r="A365" t="s">
        <v>865</v>
      </c>
      <c r="B365" t="s">
        <v>882</v>
      </c>
      <c r="C365" t="s">
        <v>882</v>
      </c>
      <c r="D365" t="s">
        <v>883</v>
      </c>
      <c r="E365" t="s">
        <v>68</v>
      </c>
      <c r="F365">
        <v>60</v>
      </c>
      <c r="G365">
        <v>60</v>
      </c>
      <c r="H365">
        <v>60</v>
      </c>
      <c r="I365">
        <v>60</v>
      </c>
    </row>
    <row r="366" spans="1:9" x14ac:dyDescent="0.25">
      <c r="A366" t="s">
        <v>865</v>
      </c>
      <c r="B366" t="s">
        <v>884</v>
      </c>
      <c r="C366" t="s">
        <v>884</v>
      </c>
      <c r="D366" t="s">
        <v>885</v>
      </c>
      <c r="E366" t="s">
        <v>188</v>
      </c>
      <c r="F366">
        <v>281</v>
      </c>
      <c r="G366">
        <v>281</v>
      </c>
      <c r="H366">
        <v>300</v>
      </c>
      <c r="I366">
        <v>287</v>
      </c>
    </row>
    <row r="367" spans="1:9" x14ac:dyDescent="0.25">
      <c r="A367" t="s">
        <v>886</v>
      </c>
      <c r="B367" t="s">
        <v>887</v>
      </c>
      <c r="C367" t="s">
        <v>888</v>
      </c>
      <c r="D367" t="s">
        <v>889</v>
      </c>
      <c r="E367" t="s">
        <v>68</v>
      </c>
      <c r="F367">
        <v>25</v>
      </c>
      <c r="G367">
        <v>25</v>
      </c>
      <c r="H367">
        <v>25</v>
      </c>
      <c r="I367">
        <v>25</v>
      </c>
    </row>
    <row r="368" spans="1:9" x14ac:dyDescent="0.25">
      <c r="A368" t="s">
        <v>886</v>
      </c>
      <c r="B368" t="s">
        <v>887</v>
      </c>
      <c r="C368" t="s">
        <v>890</v>
      </c>
      <c r="D368" t="s">
        <v>891</v>
      </c>
      <c r="E368" t="s">
        <v>34</v>
      </c>
      <c r="F368">
        <v>6</v>
      </c>
      <c r="G368">
        <v>5</v>
      </c>
      <c r="H368">
        <v>5</v>
      </c>
      <c r="I368">
        <v>5</v>
      </c>
    </row>
    <row r="369" spans="1:9" x14ac:dyDescent="0.25">
      <c r="A369" t="s">
        <v>886</v>
      </c>
      <c r="B369" t="s">
        <v>887</v>
      </c>
      <c r="C369" t="s">
        <v>892</v>
      </c>
      <c r="D369" t="s">
        <v>893</v>
      </c>
      <c r="E369" t="s">
        <v>68</v>
      </c>
      <c r="F369">
        <v>31</v>
      </c>
      <c r="G369">
        <v>28</v>
      </c>
      <c r="H369">
        <v>28</v>
      </c>
      <c r="I369">
        <v>29</v>
      </c>
    </row>
    <row r="370" spans="1:9" x14ac:dyDescent="0.25">
      <c r="A370" t="s">
        <v>886</v>
      </c>
      <c r="B370" t="s">
        <v>887</v>
      </c>
      <c r="C370" t="s">
        <v>894</v>
      </c>
      <c r="D370" t="s">
        <v>895</v>
      </c>
      <c r="E370" t="s">
        <v>34</v>
      </c>
      <c r="F370">
        <v>8</v>
      </c>
      <c r="G370">
        <v>8</v>
      </c>
      <c r="H370">
        <v>8</v>
      </c>
      <c r="I370">
        <v>8</v>
      </c>
    </row>
    <row r="371" spans="1:9" x14ac:dyDescent="0.25">
      <c r="A371" t="s">
        <v>886</v>
      </c>
      <c r="B371" t="s">
        <v>887</v>
      </c>
      <c r="C371" t="s">
        <v>896</v>
      </c>
      <c r="D371" t="s">
        <v>897</v>
      </c>
      <c r="E371" t="s">
        <v>68</v>
      </c>
      <c r="F371">
        <v>13</v>
      </c>
      <c r="G371">
        <v>11</v>
      </c>
      <c r="H371">
        <v>10</v>
      </c>
      <c r="I371">
        <v>11</v>
      </c>
    </row>
    <row r="372" spans="1:9" x14ac:dyDescent="0.25">
      <c r="A372" t="s">
        <v>886</v>
      </c>
      <c r="B372" t="s">
        <v>887</v>
      </c>
      <c r="C372" t="s">
        <v>898</v>
      </c>
      <c r="D372" t="s">
        <v>899</v>
      </c>
      <c r="E372" t="s">
        <v>68</v>
      </c>
      <c r="F372">
        <v>15</v>
      </c>
      <c r="G372">
        <v>21</v>
      </c>
      <c r="H372">
        <v>16</v>
      </c>
      <c r="I372">
        <v>17</v>
      </c>
    </row>
    <row r="373" spans="1:9" x14ac:dyDescent="0.25">
      <c r="A373" t="s">
        <v>886</v>
      </c>
      <c r="B373" t="s">
        <v>887</v>
      </c>
      <c r="C373" t="s">
        <v>900</v>
      </c>
      <c r="D373" t="s">
        <v>901</v>
      </c>
      <c r="E373" t="s">
        <v>119</v>
      </c>
      <c r="F373">
        <v>9</v>
      </c>
      <c r="G373">
        <v>9</v>
      </c>
      <c r="H373">
        <v>6</v>
      </c>
      <c r="I373">
        <v>8</v>
      </c>
    </row>
    <row r="374" spans="1:9" x14ac:dyDescent="0.25">
      <c r="A374" t="s">
        <v>886</v>
      </c>
      <c r="B374" t="s">
        <v>887</v>
      </c>
      <c r="C374" t="s">
        <v>902</v>
      </c>
      <c r="D374" t="s">
        <v>903</v>
      </c>
      <c r="E374" t="s">
        <v>68</v>
      </c>
      <c r="F374">
        <v>27</v>
      </c>
      <c r="G374">
        <v>27</v>
      </c>
      <c r="H374">
        <v>15</v>
      </c>
      <c r="I374">
        <v>23</v>
      </c>
    </row>
    <row r="375" spans="1:9" x14ac:dyDescent="0.25">
      <c r="A375" t="s">
        <v>886</v>
      </c>
      <c r="B375" t="s">
        <v>887</v>
      </c>
      <c r="C375" t="s">
        <v>904</v>
      </c>
      <c r="D375" t="s">
        <v>905</v>
      </c>
      <c r="E375" t="s">
        <v>68</v>
      </c>
      <c r="F375">
        <v>25</v>
      </c>
      <c r="G375">
        <v>28</v>
      </c>
      <c r="H375">
        <v>32</v>
      </c>
      <c r="I375">
        <v>28</v>
      </c>
    </row>
    <row r="376" spans="1:9" x14ac:dyDescent="0.25">
      <c r="A376" t="s">
        <v>886</v>
      </c>
      <c r="B376" t="s">
        <v>887</v>
      </c>
      <c r="C376" t="s">
        <v>906</v>
      </c>
      <c r="D376" t="s">
        <v>907</v>
      </c>
      <c r="E376" t="s">
        <v>68</v>
      </c>
      <c r="F376">
        <v>10</v>
      </c>
      <c r="G376">
        <v>10</v>
      </c>
      <c r="H376">
        <v>10</v>
      </c>
      <c r="I376">
        <v>10</v>
      </c>
    </row>
    <row r="377" spans="1:9" x14ac:dyDescent="0.25">
      <c r="A377" t="s">
        <v>886</v>
      </c>
      <c r="B377" t="s">
        <v>887</v>
      </c>
      <c r="C377" t="s">
        <v>908</v>
      </c>
      <c r="D377" t="s">
        <v>909</v>
      </c>
      <c r="E377" t="s">
        <v>68</v>
      </c>
      <c r="F377">
        <v>18</v>
      </c>
      <c r="G377">
        <v>17</v>
      </c>
      <c r="H377">
        <v>16</v>
      </c>
      <c r="I377">
        <v>17</v>
      </c>
    </row>
    <row r="378" spans="1:9" x14ac:dyDescent="0.25">
      <c r="A378" t="s">
        <v>886</v>
      </c>
      <c r="B378" t="s">
        <v>887</v>
      </c>
      <c r="C378" t="s">
        <v>910</v>
      </c>
      <c r="D378" t="s">
        <v>911</v>
      </c>
      <c r="E378" t="s">
        <v>34</v>
      </c>
      <c r="F378">
        <v>15</v>
      </c>
      <c r="G378">
        <v>9</v>
      </c>
      <c r="H378">
        <v>9</v>
      </c>
      <c r="I378">
        <v>11</v>
      </c>
    </row>
    <row r="379" spans="1:9" x14ac:dyDescent="0.25">
      <c r="A379" t="s">
        <v>886</v>
      </c>
      <c r="B379" t="s">
        <v>887</v>
      </c>
      <c r="C379" t="s">
        <v>912</v>
      </c>
      <c r="D379" t="s">
        <v>913</v>
      </c>
      <c r="E379" t="s">
        <v>68</v>
      </c>
      <c r="F379">
        <v>9</v>
      </c>
      <c r="G379">
        <v>10</v>
      </c>
      <c r="H379">
        <v>4</v>
      </c>
      <c r="I379">
        <v>8</v>
      </c>
    </row>
    <row r="380" spans="1:9" x14ac:dyDescent="0.25">
      <c r="A380" t="s">
        <v>886</v>
      </c>
      <c r="B380" t="s">
        <v>887</v>
      </c>
      <c r="C380" t="s">
        <v>914</v>
      </c>
      <c r="D380" t="s">
        <v>915</v>
      </c>
      <c r="E380" t="s">
        <v>68</v>
      </c>
      <c r="F380">
        <v>7</v>
      </c>
      <c r="G380">
        <v>6</v>
      </c>
      <c r="H380">
        <v>6</v>
      </c>
      <c r="I380">
        <v>6</v>
      </c>
    </row>
    <row r="381" spans="1:9" x14ac:dyDescent="0.25">
      <c r="A381" t="s">
        <v>886</v>
      </c>
      <c r="B381" t="s">
        <v>916</v>
      </c>
      <c r="C381" t="s">
        <v>917</v>
      </c>
      <c r="D381" t="s">
        <v>918</v>
      </c>
      <c r="E381" t="s">
        <v>34</v>
      </c>
      <c r="F381">
        <v>38</v>
      </c>
      <c r="G381">
        <v>32</v>
      </c>
      <c r="H381">
        <v>32</v>
      </c>
      <c r="I381">
        <v>34</v>
      </c>
    </row>
    <row r="382" spans="1:9" x14ac:dyDescent="0.25">
      <c r="A382" t="s">
        <v>886</v>
      </c>
      <c r="B382" t="s">
        <v>916</v>
      </c>
      <c r="C382" t="s">
        <v>919</v>
      </c>
      <c r="D382" t="s">
        <v>920</v>
      </c>
      <c r="E382" t="s">
        <v>34</v>
      </c>
      <c r="F382">
        <v>21</v>
      </c>
      <c r="G382">
        <v>25</v>
      </c>
      <c r="H382">
        <v>27</v>
      </c>
      <c r="I382">
        <v>24</v>
      </c>
    </row>
    <row r="383" spans="1:9" x14ac:dyDescent="0.25">
      <c r="A383" t="s">
        <v>886</v>
      </c>
      <c r="B383" t="s">
        <v>916</v>
      </c>
      <c r="C383" t="s">
        <v>921</v>
      </c>
      <c r="D383" t="s">
        <v>922</v>
      </c>
      <c r="E383" t="s">
        <v>34</v>
      </c>
      <c r="F383">
        <v>23</v>
      </c>
      <c r="G383">
        <v>25</v>
      </c>
      <c r="H383">
        <v>30</v>
      </c>
      <c r="I383">
        <v>26</v>
      </c>
    </row>
    <row r="384" spans="1:9" x14ac:dyDescent="0.25">
      <c r="A384" t="s">
        <v>886</v>
      </c>
      <c r="B384" t="s">
        <v>916</v>
      </c>
      <c r="C384" t="s">
        <v>923</v>
      </c>
      <c r="D384" t="s">
        <v>924</v>
      </c>
      <c r="E384" t="s">
        <v>68</v>
      </c>
      <c r="F384">
        <v>21</v>
      </c>
      <c r="G384">
        <v>22</v>
      </c>
      <c r="H384">
        <v>22</v>
      </c>
      <c r="I384">
        <v>22</v>
      </c>
    </row>
    <row r="385" spans="1:9" x14ac:dyDescent="0.25">
      <c r="A385" t="s">
        <v>886</v>
      </c>
      <c r="B385" t="s">
        <v>916</v>
      </c>
      <c r="C385" t="s">
        <v>925</v>
      </c>
      <c r="D385" t="s">
        <v>926</v>
      </c>
      <c r="E385" t="s">
        <v>34</v>
      </c>
      <c r="F385">
        <v>30</v>
      </c>
      <c r="G385">
        <v>30</v>
      </c>
      <c r="H385">
        <v>30</v>
      </c>
      <c r="I385">
        <v>30</v>
      </c>
    </row>
    <row r="386" spans="1:9" x14ac:dyDescent="0.25">
      <c r="A386" t="s">
        <v>886</v>
      </c>
      <c r="B386" t="s">
        <v>916</v>
      </c>
      <c r="C386" t="s">
        <v>927</v>
      </c>
      <c r="D386" t="s">
        <v>928</v>
      </c>
      <c r="E386" t="s">
        <v>68</v>
      </c>
      <c r="F386">
        <v>38</v>
      </c>
      <c r="G386">
        <v>39</v>
      </c>
      <c r="H386">
        <v>38</v>
      </c>
      <c r="I386">
        <v>38</v>
      </c>
    </row>
    <row r="387" spans="1:9" x14ac:dyDescent="0.25">
      <c r="A387" t="s">
        <v>886</v>
      </c>
      <c r="B387" t="s">
        <v>929</v>
      </c>
      <c r="C387" t="s">
        <v>930</v>
      </c>
      <c r="D387" t="s">
        <v>931</v>
      </c>
      <c r="E387" t="s">
        <v>34</v>
      </c>
      <c r="F387">
        <v>15</v>
      </c>
      <c r="G387">
        <v>12</v>
      </c>
      <c r="H387">
        <v>12</v>
      </c>
      <c r="I387">
        <v>13</v>
      </c>
    </row>
    <row r="388" spans="1:9" x14ac:dyDescent="0.25">
      <c r="A388" t="s">
        <v>886</v>
      </c>
      <c r="B388" t="s">
        <v>929</v>
      </c>
      <c r="C388" t="s">
        <v>932</v>
      </c>
      <c r="D388" t="s">
        <v>933</v>
      </c>
      <c r="E388" t="s">
        <v>68</v>
      </c>
      <c r="F388">
        <v>32</v>
      </c>
      <c r="G388">
        <v>30</v>
      </c>
      <c r="H388">
        <v>31</v>
      </c>
      <c r="I388">
        <v>31</v>
      </c>
    </row>
    <row r="389" spans="1:9" x14ac:dyDescent="0.25">
      <c r="A389" t="s">
        <v>886</v>
      </c>
      <c r="B389" t="s">
        <v>929</v>
      </c>
      <c r="C389" t="s">
        <v>934</v>
      </c>
      <c r="D389" t="s">
        <v>935</v>
      </c>
      <c r="E389" t="s">
        <v>188</v>
      </c>
      <c r="F389">
        <v>505</v>
      </c>
      <c r="G389">
        <v>486</v>
      </c>
      <c r="H389">
        <v>474</v>
      </c>
      <c r="I389">
        <v>488</v>
      </c>
    </row>
    <row r="390" spans="1:9" x14ac:dyDescent="0.25">
      <c r="A390" t="s">
        <v>886</v>
      </c>
      <c r="B390" t="s">
        <v>936</v>
      </c>
      <c r="C390" t="s">
        <v>937</v>
      </c>
      <c r="D390" t="s">
        <v>938</v>
      </c>
      <c r="E390" t="s">
        <v>68</v>
      </c>
      <c r="F390">
        <v>6</v>
      </c>
      <c r="G390">
        <v>8</v>
      </c>
      <c r="H390">
        <v>7</v>
      </c>
      <c r="I390">
        <v>7</v>
      </c>
    </row>
    <row r="391" spans="1:9" x14ac:dyDescent="0.25">
      <c r="A391" t="s">
        <v>886</v>
      </c>
      <c r="B391" t="s">
        <v>936</v>
      </c>
      <c r="C391" t="s">
        <v>939</v>
      </c>
      <c r="D391" t="s">
        <v>940</v>
      </c>
      <c r="E391" t="s">
        <v>68</v>
      </c>
      <c r="F391">
        <v>13</v>
      </c>
      <c r="G391">
        <v>9</v>
      </c>
      <c r="H391">
        <v>14</v>
      </c>
      <c r="I391">
        <v>12</v>
      </c>
    </row>
    <row r="392" spans="1:9" x14ac:dyDescent="0.25">
      <c r="A392" t="s">
        <v>886</v>
      </c>
      <c r="B392" t="s">
        <v>936</v>
      </c>
      <c r="C392" t="s">
        <v>941</v>
      </c>
      <c r="D392" t="s">
        <v>942</v>
      </c>
      <c r="E392" t="s">
        <v>68</v>
      </c>
      <c r="F392">
        <v>13</v>
      </c>
      <c r="G392">
        <v>13</v>
      </c>
      <c r="H392">
        <v>13</v>
      </c>
      <c r="I392">
        <v>13</v>
      </c>
    </row>
    <row r="393" spans="1:9" x14ac:dyDescent="0.25">
      <c r="A393" t="s">
        <v>886</v>
      </c>
      <c r="B393" t="s">
        <v>936</v>
      </c>
      <c r="C393" t="s">
        <v>943</v>
      </c>
      <c r="D393" t="s">
        <v>944</v>
      </c>
      <c r="E393" t="s">
        <v>68</v>
      </c>
      <c r="F393">
        <v>28</v>
      </c>
      <c r="G393">
        <v>18</v>
      </c>
      <c r="H393">
        <v>20</v>
      </c>
      <c r="I393">
        <v>22</v>
      </c>
    </row>
    <row r="394" spans="1:9" x14ac:dyDescent="0.25">
      <c r="A394" t="s">
        <v>886</v>
      </c>
      <c r="B394" t="s">
        <v>936</v>
      </c>
      <c r="C394" t="s">
        <v>945</v>
      </c>
      <c r="D394" t="s">
        <v>946</v>
      </c>
      <c r="E394" t="s">
        <v>119</v>
      </c>
      <c r="F394">
        <v>7</v>
      </c>
      <c r="G394">
        <v>7</v>
      </c>
      <c r="H394">
        <v>6</v>
      </c>
      <c r="I394">
        <v>7</v>
      </c>
    </row>
    <row r="395" spans="1:9" x14ac:dyDescent="0.25">
      <c r="A395" t="s">
        <v>886</v>
      </c>
      <c r="B395" t="s">
        <v>936</v>
      </c>
      <c r="C395" t="s">
        <v>947</v>
      </c>
      <c r="D395" t="s">
        <v>948</v>
      </c>
      <c r="E395" t="s">
        <v>34</v>
      </c>
      <c r="F395">
        <v>26</v>
      </c>
      <c r="G395">
        <v>24</v>
      </c>
      <c r="H395">
        <v>24</v>
      </c>
      <c r="I395">
        <v>25</v>
      </c>
    </row>
    <row r="396" spans="1:9" x14ac:dyDescent="0.25">
      <c r="A396" t="s">
        <v>886</v>
      </c>
      <c r="B396" t="s">
        <v>936</v>
      </c>
      <c r="C396" t="s">
        <v>949</v>
      </c>
      <c r="D396" t="s">
        <v>950</v>
      </c>
      <c r="E396" t="s">
        <v>68</v>
      </c>
      <c r="F396">
        <v>8</v>
      </c>
      <c r="G396">
        <v>8</v>
      </c>
      <c r="H396">
        <v>8</v>
      </c>
      <c r="I396">
        <v>8</v>
      </c>
    </row>
    <row r="397" spans="1:9" x14ac:dyDescent="0.25">
      <c r="A397" t="s">
        <v>886</v>
      </c>
      <c r="B397" t="s">
        <v>936</v>
      </c>
      <c r="C397" t="s">
        <v>951</v>
      </c>
      <c r="D397" t="s">
        <v>952</v>
      </c>
      <c r="E397" t="s">
        <v>68</v>
      </c>
      <c r="F397">
        <v>16</v>
      </c>
      <c r="G397">
        <v>17</v>
      </c>
      <c r="H397">
        <v>16</v>
      </c>
      <c r="I397">
        <v>16</v>
      </c>
    </row>
    <row r="398" spans="1:9" x14ac:dyDescent="0.25">
      <c r="A398" t="s">
        <v>886</v>
      </c>
      <c r="B398" t="s">
        <v>936</v>
      </c>
      <c r="C398" t="s">
        <v>953</v>
      </c>
      <c r="D398" t="s">
        <v>954</v>
      </c>
      <c r="E398" t="s">
        <v>68</v>
      </c>
      <c r="F398">
        <v>10</v>
      </c>
      <c r="G398">
        <v>11</v>
      </c>
      <c r="H398">
        <v>11</v>
      </c>
      <c r="I398">
        <v>11</v>
      </c>
    </row>
    <row r="399" spans="1:9" x14ac:dyDescent="0.25">
      <c r="A399" t="s">
        <v>886</v>
      </c>
      <c r="B399" t="s">
        <v>936</v>
      </c>
      <c r="C399" t="s">
        <v>955</v>
      </c>
      <c r="D399" t="s">
        <v>956</v>
      </c>
      <c r="E399" t="s">
        <v>119</v>
      </c>
      <c r="F399">
        <v>19</v>
      </c>
      <c r="G399">
        <v>17</v>
      </c>
      <c r="H399">
        <v>17</v>
      </c>
      <c r="I399">
        <v>18</v>
      </c>
    </row>
    <row r="400" spans="1:9" x14ac:dyDescent="0.25">
      <c r="A400" t="s">
        <v>886</v>
      </c>
      <c r="B400" t="s">
        <v>936</v>
      </c>
      <c r="C400" t="s">
        <v>957</v>
      </c>
      <c r="D400" t="s">
        <v>958</v>
      </c>
      <c r="E400" t="s">
        <v>68</v>
      </c>
      <c r="F400">
        <v>12</v>
      </c>
      <c r="G400">
        <v>11</v>
      </c>
      <c r="H400">
        <v>12</v>
      </c>
      <c r="I400">
        <v>12</v>
      </c>
    </row>
    <row r="401" spans="1:9" x14ac:dyDescent="0.25">
      <c r="A401" t="s">
        <v>886</v>
      </c>
      <c r="B401" t="s">
        <v>936</v>
      </c>
      <c r="C401" t="s">
        <v>959</v>
      </c>
      <c r="D401" t="s">
        <v>960</v>
      </c>
      <c r="E401" t="s">
        <v>68</v>
      </c>
      <c r="F401">
        <v>37</v>
      </c>
      <c r="G401">
        <v>29</v>
      </c>
      <c r="H401">
        <v>29</v>
      </c>
      <c r="I401">
        <v>32</v>
      </c>
    </row>
    <row r="402" spans="1:9" x14ac:dyDescent="0.25">
      <c r="A402" t="s">
        <v>886</v>
      </c>
      <c r="B402" t="s">
        <v>936</v>
      </c>
      <c r="C402" t="s">
        <v>961</v>
      </c>
      <c r="D402" t="s">
        <v>962</v>
      </c>
      <c r="E402" t="s">
        <v>68</v>
      </c>
      <c r="F402">
        <v>6</v>
      </c>
      <c r="G402">
        <v>7</v>
      </c>
      <c r="H402">
        <v>9</v>
      </c>
      <c r="I402">
        <v>7</v>
      </c>
    </row>
    <row r="403" spans="1:9" x14ac:dyDescent="0.25">
      <c r="A403" t="s">
        <v>886</v>
      </c>
      <c r="B403" t="s">
        <v>936</v>
      </c>
      <c r="C403" t="s">
        <v>963</v>
      </c>
      <c r="D403" t="s">
        <v>964</v>
      </c>
      <c r="E403" t="s">
        <v>68</v>
      </c>
      <c r="F403">
        <v>7</v>
      </c>
      <c r="G403">
        <v>7</v>
      </c>
      <c r="H403">
        <v>6</v>
      </c>
      <c r="I403">
        <v>7</v>
      </c>
    </row>
    <row r="404" spans="1:9" x14ac:dyDescent="0.25">
      <c r="A404" t="s">
        <v>886</v>
      </c>
      <c r="B404" t="s">
        <v>936</v>
      </c>
      <c r="C404" t="s">
        <v>965</v>
      </c>
      <c r="D404" t="s">
        <v>966</v>
      </c>
      <c r="E404" t="s">
        <v>68</v>
      </c>
      <c r="F404">
        <v>31</v>
      </c>
      <c r="G404">
        <v>33</v>
      </c>
      <c r="H404">
        <v>33</v>
      </c>
      <c r="I404">
        <v>32</v>
      </c>
    </row>
    <row r="405" spans="1:9" x14ac:dyDescent="0.25">
      <c r="A405" t="s">
        <v>886</v>
      </c>
      <c r="B405" t="s">
        <v>936</v>
      </c>
      <c r="C405" t="s">
        <v>967</v>
      </c>
      <c r="D405" t="s">
        <v>968</v>
      </c>
      <c r="E405" t="s">
        <v>34</v>
      </c>
      <c r="F405">
        <v>54</v>
      </c>
      <c r="G405">
        <v>67</v>
      </c>
      <c r="H405">
        <v>72</v>
      </c>
      <c r="I405">
        <v>64</v>
      </c>
    </row>
    <row r="406" spans="1:9" x14ac:dyDescent="0.25">
      <c r="A406" t="s">
        <v>969</v>
      </c>
      <c r="B406" t="s">
        <v>970</v>
      </c>
      <c r="C406" t="s">
        <v>970</v>
      </c>
      <c r="D406" t="s">
        <v>971</v>
      </c>
      <c r="E406" t="s">
        <v>68</v>
      </c>
      <c r="F406">
        <v>140</v>
      </c>
      <c r="G406">
        <v>133</v>
      </c>
      <c r="H406">
        <v>138</v>
      </c>
      <c r="I406">
        <v>137</v>
      </c>
    </row>
    <row r="407" spans="1:9" x14ac:dyDescent="0.25">
      <c r="A407" t="s">
        <v>969</v>
      </c>
      <c r="B407" t="s">
        <v>972</v>
      </c>
      <c r="C407" t="s">
        <v>973</v>
      </c>
      <c r="D407" t="s">
        <v>974</v>
      </c>
      <c r="E407" t="s">
        <v>119</v>
      </c>
      <c r="F407">
        <v>18</v>
      </c>
      <c r="G407">
        <v>21</v>
      </c>
      <c r="H407">
        <v>20</v>
      </c>
      <c r="I407">
        <v>20</v>
      </c>
    </row>
    <row r="408" spans="1:9" x14ac:dyDescent="0.25">
      <c r="A408" t="s">
        <v>969</v>
      </c>
      <c r="B408" t="s">
        <v>972</v>
      </c>
      <c r="C408" t="s">
        <v>975</v>
      </c>
      <c r="D408" t="s">
        <v>976</v>
      </c>
      <c r="E408" t="s">
        <v>68</v>
      </c>
      <c r="F408">
        <v>38</v>
      </c>
      <c r="G408">
        <v>35</v>
      </c>
      <c r="H408">
        <v>35</v>
      </c>
      <c r="I408">
        <v>36</v>
      </c>
    </row>
    <row r="409" spans="1:9" x14ac:dyDescent="0.25">
      <c r="A409" t="s">
        <v>969</v>
      </c>
      <c r="B409" t="s">
        <v>972</v>
      </c>
      <c r="C409" t="s">
        <v>977</v>
      </c>
      <c r="D409" t="s">
        <v>978</v>
      </c>
      <c r="E409" t="s">
        <v>68</v>
      </c>
      <c r="F409">
        <v>27</v>
      </c>
      <c r="G409">
        <v>25</v>
      </c>
      <c r="H409">
        <v>25</v>
      </c>
      <c r="I409">
        <v>26</v>
      </c>
    </row>
    <row r="410" spans="1:9" x14ac:dyDescent="0.25">
      <c r="A410" t="s">
        <v>969</v>
      </c>
      <c r="B410" t="s">
        <v>972</v>
      </c>
      <c r="C410" t="s">
        <v>979</v>
      </c>
      <c r="D410" t="s">
        <v>980</v>
      </c>
      <c r="E410" t="s">
        <v>68</v>
      </c>
      <c r="F410">
        <v>20</v>
      </c>
      <c r="G410">
        <v>21</v>
      </c>
      <c r="H410">
        <v>19</v>
      </c>
      <c r="I410">
        <v>20</v>
      </c>
    </row>
    <row r="411" spans="1:9" x14ac:dyDescent="0.25">
      <c r="A411" t="s">
        <v>969</v>
      </c>
      <c r="B411" t="s">
        <v>972</v>
      </c>
      <c r="C411" t="s">
        <v>981</v>
      </c>
      <c r="D411" t="s">
        <v>982</v>
      </c>
      <c r="E411" t="s">
        <v>68</v>
      </c>
      <c r="F411">
        <v>18</v>
      </c>
      <c r="G411">
        <v>18</v>
      </c>
      <c r="H411">
        <v>18</v>
      </c>
      <c r="I411">
        <v>18</v>
      </c>
    </row>
    <row r="412" spans="1:9" x14ac:dyDescent="0.25">
      <c r="A412" t="s">
        <v>969</v>
      </c>
      <c r="B412" t="s">
        <v>972</v>
      </c>
      <c r="C412" t="s">
        <v>983</v>
      </c>
      <c r="D412" t="s">
        <v>984</v>
      </c>
      <c r="E412" t="s">
        <v>34</v>
      </c>
      <c r="F412">
        <v>24</v>
      </c>
      <c r="G412">
        <v>24</v>
      </c>
      <c r="H412">
        <v>21</v>
      </c>
      <c r="I412">
        <v>23</v>
      </c>
    </row>
    <row r="413" spans="1:9" x14ac:dyDescent="0.25">
      <c r="A413" t="s">
        <v>969</v>
      </c>
      <c r="B413" t="s">
        <v>972</v>
      </c>
      <c r="C413" t="s">
        <v>985</v>
      </c>
      <c r="D413" t="s">
        <v>986</v>
      </c>
      <c r="E413" t="s">
        <v>68</v>
      </c>
      <c r="F413">
        <v>29</v>
      </c>
      <c r="G413">
        <v>29</v>
      </c>
      <c r="H413">
        <v>30</v>
      </c>
      <c r="I413">
        <v>29</v>
      </c>
    </row>
    <row r="414" spans="1:9" x14ac:dyDescent="0.25">
      <c r="A414" t="s">
        <v>969</v>
      </c>
      <c r="B414" t="s">
        <v>987</v>
      </c>
      <c r="C414" t="s">
        <v>988</v>
      </c>
      <c r="D414" t="s">
        <v>989</v>
      </c>
      <c r="E414" t="s">
        <v>68</v>
      </c>
      <c r="F414">
        <v>56</v>
      </c>
      <c r="G414">
        <v>56</v>
      </c>
      <c r="H414">
        <v>58</v>
      </c>
      <c r="I414">
        <v>57</v>
      </c>
    </row>
    <row r="415" spans="1:9" x14ac:dyDescent="0.25">
      <c r="A415" t="s">
        <v>969</v>
      </c>
      <c r="B415" t="s">
        <v>987</v>
      </c>
      <c r="C415" t="s">
        <v>999</v>
      </c>
      <c r="D415" t="s">
        <v>1000</v>
      </c>
      <c r="E415" t="s">
        <v>449</v>
      </c>
      <c r="F415">
        <v>13</v>
      </c>
      <c r="G415">
        <v>11</v>
      </c>
      <c r="H415">
        <v>13</v>
      </c>
      <c r="I415">
        <v>12</v>
      </c>
    </row>
    <row r="416" spans="1:9" x14ac:dyDescent="0.25">
      <c r="A416" t="s">
        <v>969</v>
      </c>
      <c r="B416" t="s">
        <v>990</v>
      </c>
      <c r="C416" t="s">
        <v>991</v>
      </c>
      <c r="D416" t="s">
        <v>992</v>
      </c>
      <c r="E416" t="s">
        <v>34</v>
      </c>
      <c r="F416">
        <v>24</v>
      </c>
      <c r="G416">
        <v>24</v>
      </c>
      <c r="H416">
        <v>22</v>
      </c>
      <c r="I416">
        <v>23</v>
      </c>
    </row>
    <row r="417" spans="1:9" x14ac:dyDescent="0.25">
      <c r="A417" t="s">
        <v>969</v>
      </c>
      <c r="B417" t="s">
        <v>990</v>
      </c>
      <c r="C417" t="s">
        <v>993</v>
      </c>
      <c r="D417" t="s">
        <v>994</v>
      </c>
      <c r="E417" t="s">
        <v>68</v>
      </c>
      <c r="F417">
        <v>24</v>
      </c>
      <c r="G417">
        <v>24</v>
      </c>
      <c r="H417">
        <v>25</v>
      </c>
      <c r="I417">
        <v>24</v>
      </c>
    </row>
    <row r="418" spans="1:9" x14ac:dyDescent="0.25">
      <c r="A418" t="s">
        <v>969</v>
      </c>
      <c r="B418" t="s">
        <v>990</v>
      </c>
      <c r="C418" t="s">
        <v>995</v>
      </c>
      <c r="D418" t="s">
        <v>996</v>
      </c>
      <c r="E418" t="s">
        <v>68</v>
      </c>
      <c r="F418">
        <v>67</v>
      </c>
      <c r="G418">
        <v>78</v>
      </c>
      <c r="H418">
        <v>62</v>
      </c>
      <c r="I418">
        <v>69</v>
      </c>
    </row>
    <row r="419" spans="1:9" x14ac:dyDescent="0.25">
      <c r="A419" t="s">
        <v>969</v>
      </c>
      <c r="B419" t="s">
        <v>990</v>
      </c>
      <c r="C419" t="s">
        <v>997</v>
      </c>
      <c r="D419" t="s">
        <v>998</v>
      </c>
      <c r="E419" t="s">
        <v>68</v>
      </c>
      <c r="F419">
        <v>15</v>
      </c>
      <c r="G419">
        <v>16</v>
      </c>
      <c r="H419">
        <v>17</v>
      </c>
      <c r="I419">
        <v>16</v>
      </c>
    </row>
    <row r="420" spans="1:9" x14ac:dyDescent="0.25">
      <c r="A420" t="s">
        <v>969</v>
      </c>
      <c r="B420" t="s">
        <v>1001</v>
      </c>
      <c r="C420" t="s">
        <v>1001</v>
      </c>
      <c r="D420" t="s">
        <v>1002</v>
      </c>
      <c r="E420" t="s">
        <v>188</v>
      </c>
      <c r="F420">
        <v>105</v>
      </c>
      <c r="G420">
        <v>106</v>
      </c>
      <c r="H420">
        <v>107</v>
      </c>
      <c r="I420">
        <v>106</v>
      </c>
    </row>
    <row r="421" spans="1:9" x14ac:dyDescent="0.25">
      <c r="A421" t="s">
        <v>969</v>
      </c>
      <c r="B421" t="s">
        <v>1003</v>
      </c>
      <c r="C421" t="s">
        <v>1004</v>
      </c>
      <c r="D421" t="s">
        <v>1005</v>
      </c>
      <c r="E421" t="s">
        <v>68</v>
      </c>
      <c r="F421">
        <v>15</v>
      </c>
      <c r="G421">
        <v>15</v>
      </c>
      <c r="H421">
        <v>15</v>
      </c>
      <c r="I421">
        <v>15</v>
      </c>
    </row>
    <row r="422" spans="1:9" x14ac:dyDescent="0.25">
      <c r="A422" t="s">
        <v>969</v>
      </c>
      <c r="B422" t="s">
        <v>1003</v>
      </c>
      <c r="C422" t="s">
        <v>1006</v>
      </c>
      <c r="D422" t="s">
        <v>1007</v>
      </c>
      <c r="E422" t="s">
        <v>119</v>
      </c>
      <c r="F422">
        <v>10</v>
      </c>
      <c r="G422">
        <v>11</v>
      </c>
      <c r="H422">
        <v>9</v>
      </c>
      <c r="I422">
        <v>10</v>
      </c>
    </row>
    <row r="423" spans="1:9" x14ac:dyDescent="0.25">
      <c r="A423" t="s">
        <v>969</v>
      </c>
      <c r="B423" t="s">
        <v>1003</v>
      </c>
      <c r="C423" t="s">
        <v>1008</v>
      </c>
      <c r="D423" t="s">
        <v>1009</v>
      </c>
      <c r="E423" t="s">
        <v>68</v>
      </c>
      <c r="F423">
        <v>14</v>
      </c>
      <c r="G423">
        <v>14</v>
      </c>
      <c r="H423">
        <v>15</v>
      </c>
      <c r="I423">
        <v>14</v>
      </c>
    </row>
    <row r="424" spans="1:9" x14ac:dyDescent="0.25">
      <c r="A424" t="s">
        <v>969</v>
      </c>
      <c r="B424" t="s">
        <v>1003</v>
      </c>
      <c r="C424" t="s">
        <v>1010</v>
      </c>
      <c r="D424" t="s">
        <v>1011</v>
      </c>
      <c r="E424" t="s">
        <v>68</v>
      </c>
      <c r="F424">
        <v>8</v>
      </c>
      <c r="G424">
        <v>10</v>
      </c>
      <c r="H424">
        <v>8</v>
      </c>
      <c r="I424">
        <v>9</v>
      </c>
    </row>
    <row r="425" spans="1:9" x14ac:dyDescent="0.25">
      <c r="A425" t="s">
        <v>969</v>
      </c>
      <c r="B425" t="s">
        <v>1003</v>
      </c>
      <c r="C425" t="s">
        <v>1012</v>
      </c>
      <c r="D425" t="s">
        <v>1013</v>
      </c>
      <c r="E425" t="s">
        <v>34</v>
      </c>
      <c r="F425">
        <v>25</v>
      </c>
      <c r="G425">
        <v>23</v>
      </c>
      <c r="H425">
        <v>24</v>
      </c>
      <c r="I425">
        <v>24</v>
      </c>
    </row>
    <row r="426" spans="1:9" x14ac:dyDescent="0.25">
      <c r="A426" t="s">
        <v>969</v>
      </c>
      <c r="B426" t="s">
        <v>1003</v>
      </c>
      <c r="C426" t="s">
        <v>1014</v>
      </c>
      <c r="D426" t="s">
        <v>1015</v>
      </c>
      <c r="E426" t="s">
        <v>68</v>
      </c>
      <c r="F426">
        <v>8</v>
      </c>
      <c r="G426">
        <v>7</v>
      </c>
      <c r="H426">
        <v>6</v>
      </c>
      <c r="I426">
        <v>7</v>
      </c>
    </row>
    <row r="427" spans="1:9" x14ac:dyDescent="0.25">
      <c r="A427" t="s">
        <v>969</v>
      </c>
      <c r="B427" t="s">
        <v>1003</v>
      </c>
      <c r="C427" t="s">
        <v>1016</v>
      </c>
      <c r="D427" t="s">
        <v>1017</v>
      </c>
      <c r="E427" t="s">
        <v>68</v>
      </c>
      <c r="F427">
        <v>12</v>
      </c>
      <c r="G427">
        <v>14</v>
      </c>
      <c r="H427">
        <v>18</v>
      </c>
      <c r="I427">
        <v>15</v>
      </c>
    </row>
    <row r="428" spans="1:9" x14ac:dyDescent="0.25">
      <c r="A428" t="s">
        <v>969</v>
      </c>
      <c r="B428" t="s">
        <v>1003</v>
      </c>
      <c r="C428" t="s">
        <v>1018</v>
      </c>
      <c r="D428" t="s">
        <v>1019</v>
      </c>
      <c r="E428" t="s">
        <v>34</v>
      </c>
      <c r="F428">
        <v>24</v>
      </c>
      <c r="G428">
        <v>20</v>
      </c>
      <c r="H428">
        <v>22</v>
      </c>
      <c r="I428">
        <v>22</v>
      </c>
    </row>
    <row r="429" spans="1:9" x14ac:dyDescent="0.25">
      <c r="A429" t="s">
        <v>1020</v>
      </c>
      <c r="B429" t="s">
        <v>1021</v>
      </c>
      <c r="C429" t="s">
        <v>1022</v>
      </c>
      <c r="D429" t="s">
        <v>1023</v>
      </c>
      <c r="E429" t="s">
        <v>119</v>
      </c>
      <c r="F429">
        <v>27</v>
      </c>
      <c r="G429">
        <v>14</v>
      </c>
      <c r="H429">
        <v>15</v>
      </c>
      <c r="I429">
        <v>19</v>
      </c>
    </row>
    <row r="430" spans="1:9" x14ac:dyDescent="0.25">
      <c r="A430" t="s">
        <v>1020</v>
      </c>
      <c r="B430" t="s">
        <v>1021</v>
      </c>
      <c r="C430" t="s">
        <v>1024</v>
      </c>
      <c r="D430" t="s">
        <v>1025</v>
      </c>
      <c r="E430" t="s">
        <v>68</v>
      </c>
      <c r="F430">
        <v>11</v>
      </c>
      <c r="G430">
        <v>11</v>
      </c>
      <c r="H430">
        <v>10</v>
      </c>
      <c r="I430">
        <v>11</v>
      </c>
    </row>
    <row r="431" spans="1:9" x14ac:dyDescent="0.25">
      <c r="A431" t="s">
        <v>1020</v>
      </c>
      <c r="B431" t="s">
        <v>1021</v>
      </c>
      <c r="C431" t="s">
        <v>1026</v>
      </c>
      <c r="D431" t="s">
        <v>1027</v>
      </c>
      <c r="E431" t="s">
        <v>68</v>
      </c>
      <c r="F431">
        <v>28</v>
      </c>
      <c r="G431">
        <v>28</v>
      </c>
      <c r="H431">
        <v>28</v>
      </c>
      <c r="I431">
        <v>28</v>
      </c>
    </row>
    <row r="432" spans="1:9" x14ac:dyDescent="0.25">
      <c r="A432" t="s">
        <v>1020</v>
      </c>
      <c r="B432" t="s">
        <v>1028</v>
      </c>
      <c r="C432" t="s">
        <v>1029</v>
      </c>
      <c r="D432" t="s">
        <v>1030</v>
      </c>
      <c r="E432" t="s">
        <v>68</v>
      </c>
      <c r="F432">
        <v>31</v>
      </c>
      <c r="G432">
        <v>36</v>
      </c>
      <c r="H432">
        <v>33</v>
      </c>
      <c r="I432">
        <v>33</v>
      </c>
    </row>
    <row r="433" spans="1:9" x14ac:dyDescent="0.25">
      <c r="A433" t="s">
        <v>1020</v>
      </c>
      <c r="B433" t="s">
        <v>1028</v>
      </c>
      <c r="C433" t="s">
        <v>1031</v>
      </c>
      <c r="D433" t="s">
        <v>1032</v>
      </c>
      <c r="E433" t="s">
        <v>68</v>
      </c>
      <c r="F433">
        <v>4</v>
      </c>
      <c r="G433">
        <v>4</v>
      </c>
      <c r="H433">
        <v>4</v>
      </c>
      <c r="I433">
        <v>4</v>
      </c>
    </row>
    <row r="434" spans="1:9" x14ac:dyDescent="0.25">
      <c r="A434" t="s">
        <v>1020</v>
      </c>
      <c r="B434" t="s">
        <v>1033</v>
      </c>
      <c r="C434" t="s">
        <v>1034</v>
      </c>
      <c r="D434" t="s">
        <v>1035</v>
      </c>
      <c r="E434" t="s">
        <v>449</v>
      </c>
      <c r="F434">
        <v>90</v>
      </c>
      <c r="G434">
        <v>90</v>
      </c>
      <c r="H434">
        <v>84</v>
      </c>
      <c r="I434">
        <v>88</v>
      </c>
    </row>
    <row r="435" spans="1:9" x14ac:dyDescent="0.25">
      <c r="A435" t="s">
        <v>1020</v>
      </c>
      <c r="B435" t="s">
        <v>1036</v>
      </c>
      <c r="C435" t="s">
        <v>1037</v>
      </c>
      <c r="D435" t="s">
        <v>1038</v>
      </c>
      <c r="E435" t="s">
        <v>68</v>
      </c>
      <c r="F435">
        <v>223</v>
      </c>
      <c r="G435">
        <v>251</v>
      </c>
      <c r="H435">
        <v>247</v>
      </c>
      <c r="I435">
        <v>240</v>
      </c>
    </row>
    <row r="436" spans="1:9" x14ac:dyDescent="0.25">
      <c r="A436" t="s">
        <v>1020</v>
      </c>
      <c r="B436" t="s">
        <v>1036</v>
      </c>
      <c r="C436" t="s">
        <v>1039</v>
      </c>
      <c r="D436" t="s">
        <v>1040</v>
      </c>
      <c r="E436" t="s">
        <v>119</v>
      </c>
      <c r="F436">
        <v>73</v>
      </c>
      <c r="G436">
        <v>72</v>
      </c>
      <c r="H436">
        <v>67</v>
      </c>
      <c r="I436">
        <v>71</v>
      </c>
    </row>
    <row r="437" spans="1:9" x14ac:dyDescent="0.25">
      <c r="A437" t="s">
        <v>1020</v>
      </c>
      <c r="B437" t="s">
        <v>1036</v>
      </c>
      <c r="C437" t="s">
        <v>1041</v>
      </c>
      <c r="D437" t="s">
        <v>1042</v>
      </c>
      <c r="E437" t="s">
        <v>119</v>
      </c>
      <c r="F437">
        <v>92</v>
      </c>
      <c r="G437">
        <v>110</v>
      </c>
      <c r="H437">
        <v>105</v>
      </c>
      <c r="I437">
        <v>102</v>
      </c>
    </row>
    <row r="438" spans="1:9" x14ac:dyDescent="0.25">
      <c r="A438" t="s">
        <v>1020</v>
      </c>
      <c r="B438" t="s">
        <v>1036</v>
      </c>
      <c r="C438" t="s">
        <v>1043</v>
      </c>
      <c r="D438" t="s">
        <v>1044</v>
      </c>
      <c r="E438" t="s">
        <v>68</v>
      </c>
      <c r="F438">
        <v>33</v>
      </c>
      <c r="G438">
        <v>38</v>
      </c>
      <c r="H438">
        <v>38</v>
      </c>
      <c r="I438">
        <v>36</v>
      </c>
    </row>
    <row r="439" spans="1:9" x14ac:dyDescent="0.25">
      <c r="A439" t="s">
        <v>1020</v>
      </c>
      <c r="B439" t="s">
        <v>1045</v>
      </c>
      <c r="C439" t="s">
        <v>1045</v>
      </c>
      <c r="D439" t="s">
        <v>1046</v>
      </c>
      <c r="E439" t="s">
        <v>119</v>
      </c>
      <c r="F439">
        <v>130</v>
      </c>
      <c r="G439">
        <v>138</v>
      </c>
      <c r="H439">
        <v>142</v>
      </c>
      <c r="I439">
        <v>137</v>
      </c>
    </row>
    <row r="440" spans="1:9" x14ac:dyDescent="0.25">
      <c r="A440" t="s">
        <v>1020</v>
      </c>
      <c r="B440" t="s">
        <v>1047</v>
      </c>
      <c r="C440" t="s">
        <v>1048</v>
      </c>
      <c r="D440" t="s">
        <v>1049</v>
      </c>
      <c r="E440" t="s">
        <v>68</v>
      </c>
      <c r="F440">
        <v>24</v>
      </c>
      <c r="G440">
        <v>24</v>
      </c>
      <c r="H440">
        <v>16</v>
      </c>
      <c r="I440">
        <v>21</v>
      </c>
    </row>
    <row r="441" spans="1:9" x14ac:dyDescent="0.25">
      <c r="A441" t="s">
        <v>1020</v>
      </c>
      <c r="B441" t="s">
        <v>1047</v>
      </c>
      <c r="C441" t="s">
        <v>1050</v>
      </c>
      <c r="D441" t="s">
        <v>1051</v>
      </c>
      <c r="E441" t="s">
        <v>68</v>
      </c>
      <c r="F441">
        <v>6</v>
      </c>
      <c r="G441">
        <v>6</v>
      </c>
      <c r="H441">
        <v>5</v>
      </c>
      <c r="I441">
        <v>6</v>
      </c>
    </row>
    <row r="442" spans="1:9" x14ac:dyDescent="0.25">
      <c r="A442" t="s">
        <v>1020</v>
      </c>
      <c r="B442" t="s">
        <v>1047</v>
      </c>
      <c r="C442" t="s">
        <v>1052</v>
      </c>
      <c r="D442" t="s">
        <v>1053</v>
      </c>
      <c r="E442" t="s">
        <v>449</v>
      </c>
      <c r="F442">
        <v>74</v>
      </c>
      <c r="G442">
        <v>71</v>
      </c>
      <c r="H442">
        <v>76</v>
      </c>
      <c r="I442">
        <v>74</v>
      </c>
    </row>
    <row r="443" spans="1:9" x14ac:dyDescent="0.25">
      <c r="A443" t="s">
        <v>1020</v>
      </c>
      <c r="B443" t="s">
        <v>1047</v>
      </c>
      <c r="C443" t="s">
        <v>1054</v>
      </c>
      <c r="D443" t="s">
        <v>1055</v>
      </c>
      <c r="E443" t="s">
        <v>68</v>
      </c>
      <c r="F443">
        <v>28</v>
      </c>
      <c r="G443">
        <v>32</v>
      </c>
      <c r="H443">
        <v>19</v>
      </c>
      <c r="I443">
        <v>26</v>
      </c>
    </row>
    <row r="444" spans="1:9" x14ac:dyDescent="0.25">
      <c r="A444" t="s">
        <v>1020</v>
      </c>
      <c r="B444" t="s">
        <v>1047</v>
      </c>
      <c r="C444" t="s">
        <v>1056</v>
      </c>
      <c r="D444" t="s">
        <v>1057</v>
      </c>
      <c r="E444" t="s">
        <v>34</v>
      </c>
      <c r="F444">
        <v>132</v>
      </c>
      <c r="G444">
        <v>126</v>
      </c>
      <c r="H444">
        <v>118</v>
      </c>
      <c r="I444">
        <v>125</v>
      </c>
    </row>
    <row r="445" spans="1:9" x14ac:dyDescent="0.25">
      <c r="A445" t="s">
        <v>1020</v>
      </c>
      <c r="B445" t="s">
        <v>1047</v>
      </c>
      <c r="C445" t="s">
        <v>1058</v>
      </c>
      <c r="D445" t="s">
        <v>1059</v>
      </c>
      <c r="E445" t="s">
        <v>68</v>
      </c>
      <c r="F445">
        <v>49</v>
      </c>
      <c r="G445">
        <v>49</v>
      </c>
      <c r="H445">
        <v>47</v>
      </c>
      <c r="I445">
        <v>48</v>
      </c>
    </row>
    <row r="446" spans="1:9" x14ac:dyDescent="0.25">
      <c r="A446" t="s">
        <v>1020</v>
      </c>
      <c r="B446" t="s">
        <v>1060</v>
      </c>
      <c r="C446" t="s">
        <v>1060</v>
      </c>
      <c r="D446" t="s">
        <v>1061</v>
      </c>
      <c r="E446" t="s">
        <v>119</v>
      </c>
      <c r="F446">
        <v>96</v>
      </c>
      <c r="G446">
        <v>106</v>
      </c>
      <c r="H446">
        <v>94</v>
      </c>
      <c r="I446">
        <v>99</v>
      </c>
    </row>
    <row r="447" spans="1:9" x14ac:dyDescent="0.25">
      <c r="A447" t="s">
        <v>1020</v>
      </c>
      <c r="B447" t="s">
        <v>1062</v>
      </c>
      <c r="C447" t="s">
        <v>1063</v>
      </c>
      <c r="D447" t="s">
        <v>1064</v>
      </c>
      <c r="E447" t="s">
        <v>119</v>
      </c>
      <c r="F447">
        <v>36</v>
      </c>
      <c r="G447">
        <v>39</v>
      </c>
      <c r="H447">
        <v>40</v>
      </c>
      <c r="I447">
        <v>38</v>
      </c>
    </row>
    <row r="448" spans="1:9" x14ac:dyDescent="0.25">
      <c r="A448" t="s">
        <v>1020</v>
      </c>
      <c r="B448" t="s">
        <v>1062</v>
      </c>
      <c r="C448" t="s">
        <v>1065</v>
      </c>
      <c r="D448" t="s">
        <v>1066</v>
      </c>
      <c r="E448" t="s">
        <v>119</v>
      </c>
      <c r="F448">
        <v>114</v>
      </c>
      <c r="G448">
        <v>118</v>
      </c>
      <c r="H448">
        <v>124</v>
      </c>
      <c r="I448">
        <v>119</v>
      </c>
    </row>
    <row r="449" spans="1:9" x14ac:dyDescent="0.25">
      <c r="A449" t="s">
        <v>661</v>
      </c>
      <c r="B449" t="s">
        <v>1067</v>
      </c>
      <c r="C449" t="s">
        <v>1067</v>
      </c>
      <c r="D449" t="s">
        <v>1068</v>
      </c>
      <c r="E449" t="s">
        <v>34</v>
      </c>
      <c r="F449">
        <v>101</v>
      </c>
      <c r="G449">
        <v>98</v>
      </c>
      <c r="H449">
        <v>94</v>
      </c>
      <c r="I449">
        <v>98</v>
      </c>
    </row>
    <row r="450" spans="1:9" x14ac:dyDescent="0.25">
      <c r="A450" t="s">
        <v>661</v>
      </c>
      <c r="B450" t="s">
        <v>1069</v>
      </c>
      <c r="C450" t="s">
        <v>1070</v>
      </c>
      <c r="D450" t="s">
        <v>1071</v>
      </c>
      <c r="E450" t="s">
        <v>34</v>
      </c>
      <c r="F450">
        <v>165</v>
      </c>
      <c r="G450">
        <v>158</v>
      </c>
      <c r="H450">
        <v>136</v>
      </c>
      <c r="I450">
        <v>153</v>
      </c>
    </row>
    <row r="451" spans="1:9" x14ac:dyDescent="0.25">
      <c r="A451" t="s">
        <v>661</v>
      </c>
      <c r="B451" t="s">
        <v>1069</v>
      </c>
      <c r="C451" t="s">
        <v>1072</v>
      </c>
      <c r="D451" t="s">
        <v>1073</v>
      </c>
      <c r="E451" t="s">
        <v>68</v>
      </c>
      <c r="F451">
        <v>132</v>
      </c>
      <c r="G451">
        <v>135</v>
      </c>
      <c r="H451">
        <v>133</v>
      </c>
      <c r="I451">
        <v>133</v>
      </c>
    </row>
    <row r="452" spans="1:9" x14ac:dyDescent="0.25">
      <c r="A452" t="s">
        <v>661</v>
      </c>
      <c r="B452" t="s">
        <v>1069</v>
      </c>
      <c r="C452" t="s">
        <v>1074</v>
      </c>
      <c r="D452" t="s">
        <v>1075</v>
      </c>
      <c r="E452" t="s">
        <v>34</v>
      </c>
      <c r="F452">
        <v>244</v>
      </c>
      <c r="G452">
        <v>233</v>
      </c>
      <c r="H452">
        <v>271</v>
      </c>
      <c r="I452">
        <v>249</v>
      </c>
    </row>
    <row r="453" spans="1:9" x14ac:dyDescent="0.25">
      <c r="A453" t="s">
        <v>661</v>
      </c>
      <c r="B453" t="s">
        <v>1076</v>
      </c>
      <c r="C453" t="s">
        <v>1076</v>
      </c>
      <c r="D453" t="s">
        <v>1077</v>
      </c>
      <c r="E453" t="s">
        <v>34</v>
      </c>
      <c r="F453">
        <v>132</v>
      </c>
      <c r="G453">
        <v>131</v>
      </c>
      <c r="H453">
        <v>130</v>
      </c>
      <c r="I453">
        <v>131</v>
      </c>
    </row>
    <row r="454" spans="1:9" x14ac:dyDescent="0.25">
      <c r="A454" t="s">
        <v>661</v>
      </c>
      <c r="B454" t="s">
        <v>1078</v>
      </c>
      <c r="C454" t="s">
        <v>1078</v>
      </c>
      <c r="D454" t="s">
        <v>1079</v>
      </c>
      <c r="E454" t="s">
        <v>68</v>
      </c>
      <c r="F454">
        <v>109</v>
      </c>
      <c r="G454">
        <v>108</v>
      </c>
      <c r="H454">
        <v>85</v>
      </c>
      <c r="I454">
        <v>101</v>
      </c>
    </row>
    <row r="455" spans="1:9" x14ac:dyDescent="0.25">
      <c r="A455" t="s">
        <v>661</v>
      </c>
      <c r="B455" t="s">
        <v>1080</v>
      </c>
      <c r="C455" t="s">
        <v>1081</v>
      </c>
      <c r="D455" t="s">
        <v>1082</v>
      </c>
      <c r="E455" t="s">
        <v>34</v>
      </c>
      <c r="F455">
        <v>370</v>
      </c>
      <c r="G455">
        <v>401</v>
      </c>
      <c r="H455">
        <v>393</v>
      </c>
      <c r="I455">
        <v>388</v>
      </c>
    </row>
    <row r="456" spans="1:9" x14ac:dyDescent="0.25">
      <c r="A456" t="s">
        <v>661</v>
      </c>
      <c r="B456" t="s">
        <v>1080</v>
      </c>
      <c r="C456" t="s">
        <v>1083</v>
      </c>
      <c r="D456" t="s">
        <v>1084</v>
      </c>
      <c r="E456" t="s">
        <v>68</v>
      </c>
      <c r="F456">
        <v>98</v>
      </c>
      <c r="G456">
        <v>98</v>
      </c>
      <c r="H456">
        <v>40</v>
      </c>
      <c r="I456">
        <v>79</v>
      </c>
    </row>
    <row r="457" spans="1:9" x14ac:dyDescent="0.25">
      <c r="A457" t="s">
        <v>661</v>
      </c>
      <c r="B457" t="s">
        <v>662</v>
      </c>
      <c r="C457" t="s">
        <v>1090</v>
      </c>
      <c r="D457" t="s">
        <v>1091</v>
      </c>
      <c r="E457" t="s">
        <v>34</v>
      </c>
      <c r="F457">
        <v>30</v>
      </c>
      <c r="G457">
        <v>28</v>
      </c>
      <c r="H457">
        <v>44</v>
      </c>
      <c r="I457">
        <v>34</v>
      </c>
    </row>
    <row r="458" spans="1:9" x14ac:dyDescent="0.25">
      <c r="A458" t="s">
        <v>661</v>
      </c>
      <c r="B458" t="s">
        <v>662</v>
      </c>
      <c r="C458" t="s">
        <v>1092</v>
      </c>
      <c r="D458" t="s">
        <v>1093</v>
      </c>
      <c r="E458" t="s">
        <v>34</v>
      </c>
      <c r="F458">
        <v>8</v>
      </c>
      <c r="G458">
        <v>8</v>
      </c>
      <c r="H458">
        <v>12</v>
      </c>
      <c r="I458">
        <v>9</v>
      </c>
    </row>
    <row r="459" spans="1:9" x14ac:dyDescent="0.25">
      <c r="A459" t="s">
        <v>661</v>
      </c>
      <c r="B459" t="s">
        <v>662</v>
      </c>
      <c r="C459" t="s">
        <v>1094</v>
      </c>
      <c r="D459" t="s">
        <v>1095</v>
      </c>
      <c r="E459" t="s">
        <v>34</v>
      </c>
      <c r="F459">
        <v>21</v>
      </c>
      <c r="G459">
        <v>21</v>
      </c>
      <c r="H459">
        <v>35</v>
      </c>
      <c r="I459">
        <v>26</v>
      </c>
    </row>
    <row r="460" spans="1:9" x14ac:dyDescent="0.25">
      <c r="A460" t="s">
        <v>661</v>
      </c>
      <c r="B460" t="s">
        <v>662</v>
      </c>
      <c r="C460" t="s">
        <v>1096</v>
      </c>
      <c r="D460" t="s">
        <v>1097</v>
      </c>
      <c r="E460" t="s">
        <v>34</v>
      </c>
      <c r="F460">
        <v>11</v>
      </c>
      <c r="G460">
        <v>11</v>
      </c>
      <c r="H460">
        <v>12</v>
      </c>
      <c r="I460">
        <v>11</v>
      </c>
    </row>
    <row r="461" spans="1:9" x14ac:dyDescent="0.25">
      <c r="A461" t="s">
        <v>661</v>
      </c>
      <c r="B461" t="s">
        <v>1085</v>
      </c>
      <c r="C461" t="s">
        <v>1085</v>
      </c>
      <c r="D461" t="s">
        <v>1086</v>
      </c>
      <c r="E461" t="s">
        <v>34</v>
      </c>
      <c r="F461">
        <v>322</v>
      </c>
      <c r="G461">
        <v>321</v>
      </c>
      <c r="H461">
        <v>304</v>
      </c>
      <c r="I461">
        <v>316</v>
      </c>
    </row>
    <row r="462" spans="1:9" x14ac:dyDescent="0.25">
      <c r="A462" t="s">
        <v>661</v>
      </c>
      <c r="B462" t="s">
        <v>1098</v>
      </c>
      <c r="C462" t="s">
        <v>1098</v>
      </c>
      <c r="D462" t="s">
        <v>1099</v>
      </c>
      <c r="E462" t="s">
        <v>34</v>
      </c>
      <c r="F462">
        <v>191</v>
      </c>
      <c r="G462">
        <v>183</v>
      </c>
      <c r="H462">
        <v>175</v>
      </c>
      <c r="I462">
        <v>183</v>
      </c>
    </row>
    <row r="463" spans="1:9" x14ac:dyDescent="0.25">
      <c r="A463" t="s">
        <v>661</v>
      </c>
      <c r="B463" t="s">
        <v>1100</v>
      </c>
      <c r="C463" t="s">
        <v>1100</v>
      </c>
      <c r="D463" t="s">
        <v>1101</v>
      </c>
      <c r="E463" t="s">
        <v>34</v>
      </c>
      <c r="F463">
        <v>140</v>
      </c>
      <c r="G463">
        <v>143</v>
      </c>
      <c r="H463">
        <v>138</v>
      </c>
      <c r="I463">
        <v>140</v>
      </c>
    </row>
    <row r="464" spans="1:9" x14ac:dyDescent="0.25">
      <c r="A464" t="s">
        <v>661</v>
      </c>
      <c r="B464" t="s">
        <v>1087</v>
      </c>
      <c r="C464" t="s">
        <v>1088</v>
      </c>
      <c r="D464" t="s">
        <v>1089</v>
      </c>
      <c r="E464" t="s">
        <v>34</v>
      </c>
      <c r="F464">
        <v>134</v>
      </c>
      <c r="G464">
        <v>131</v>
      </c>
      <c r="H464">
        <v>133</v>
      </c>
      <c r="I464">
        <v>133</v>
      </c>
    </row>
    <row r="465" spans="1:12" x14ac:dyDescent="0.25">
      <c r="A465" t="s">
        <v>661</v>
      </c>
      <c r="B465" t="s">
        <v>706</v>
      </c>
      <c r="C465" t="s">
        <v>1102</v>
      </c>
      <c r="D465" t="s">
        <v>1103</v>
      </c>
      <c r="E465" t="s">
        <v>700</v>
      </c>
      <c r="F465">
        <v>255</v>
      </c>
      <c r="G465">
        <v>249</v>
      </c>
      <c r="H465">
        <v>259</v>
      </c>
      <c r="I465">
        <v>254</v>
      </c>
    </row>
    <row r="466" spans="1:12" x14ac:dyDescent="0.25">
      <c r="A466" t="s">
        <v>661</v>
      </c>
      <c r="B466" t="s">
        <v>706</v>
      </c>
      <c r="C466" t="s">
        <v>1104</v>
      </c>
      <c r="D466" t="s">
        <v>1105</v>
      </c>
      <c r="E466" t="s">
        <v>34</v>
      </c>
      <c r="F466">
        <v>70</v>
      </c>
      <c r="G466">
        <v>67</v>
      </c>
      <c r="H466">
        <v>65</v>
      </c>
      <c r="I466">
        <v>67</v>
      </c>
      <c r="J466" t="s">
        <v>1136</v>
      </c>
    </row>
    <row r="467" spans="1:12" x14ac:dyDescent="0.25">
      <c r="A467" s="88" t="s">
        <v>836</v>
      </c>
      <c r="B467" s="88" t="s">
        <v>837</v>
      </c>
      <c r="C467" s="88" t="s">
        <v>837</v>
      </c>
      <c r="D467" s="88" t="s">
        <v>1133</v>
      </c>
      <c r="E467" s="88" t="s">
        <v>68</v>
      </c>
      <c r="F467" s="88">
        <f>4+41+15</f>
        <v>60</v>
      </c>
      <c r="G467" s="88">
        <f>5+54+20</f>
        <v>79</v>
      </c>
      <c r="H467" s="88">
        <f>11+58+23</f>
        <v>92</v>
      </c>
      <c r="I467" s="88">
        <f>ROUND(AVERAGE(F467:H467),0)</f>
        <v>77</v>
      </c>
      <c r="J467" t="s">
        <v>844</v>
      </c>
      <c r="K467" t="s">
        <v>845</v>
      </c>
      <c r="L467" t="s">
        <v>848</v>
      </c>
    </row>
    <row r="468" spans="1:12" x14ac:dyDescent="0.25">
      <c r="A468" s="88" t="s">
        <v>661</v>
      </c>
      <c r="B468" s="88" t="s">
        <v>662</v>
      </c>
      <c r="C468" s="88" t="s">
        <v>1130</v>
      </c>
      <c r="D468" s="88" t="s">
        <v>1134</v>
      </c>
      <c r="E468" s="88" t="s">
        <v>119</v>
      </c>
      <c r="F468" s="88">
        <f>9+11</f>
        <v>20</v>
      </c>
      <c r="G468" s="88">
        <f>10+9</f>
        <v>19</v>
      </c>
      <c r="H468" s="88">
        <f>9+8</f>
        <v>17</v>
      </c>
      <c r="I468" s="88">
        <f>ROUND(AVERAGE(F468:H468),0)</f>
        <v>19</v>
      </c>
      <c r="J468" t="s">
        <v>663</v>
      </c>
      <c r="K468" t="s">
        <v>664</v>
      </c>
    </row>
    <row r="469" spans="1:12" x14ac:dyDescent="0.25">
      <c r="A469" s="88" t="s">
        <v>661</v>
      </c>
      <c r="B469" s="88" t="s">
        <v>706</v>
      </c>
      <c r="C469" s="88" t="s">
        <v>1131</v>
      </c>
      <c r="D469" s="88" t="s">
        <v>1135</v>
      </c>
      <c r="E469" s="88" t="s">
        <v>68</v>
      </c>
      <c r="F469" s="88">
        <f>24+7</f>
        <v>31</v>
      </c>
      <c r="G469" s="88">
        <f>22+8</f>
        <v>30</v>
      </c>
      <c r="H469" s="88">
        <f>23+5</f>
        <v>28</v>
      </c>
      <c r="I469" s="88">
        <f>ROUND(AVERAGE(F469:H469),0)</f>
        <v>30</v>
      </c>
      <c r="J469" t="s">
        <v>707</v>
      </c>
      <c r="K469" t="s">
        <v>708</v>
      </c>
    </row>
    <row r="470" spans="1:12" x14ac:dyDescent="0.25">
      <c r="F470" s="89">
        <f>SUM(F2:F469)</f>
        <v>25251</v>
      </c>
      <c r="G470" s="89">
        <f t="shared" ref="G470:I470" si="0">SUM(G2:G469)</f>
        <v>24697</v>
      </c>
      <c r="H470" s="89">
        <f t="shared" si="0"/>
        <v>24141</v>
      </c>
      <c r="I470" s="89">
        <f t="shared" si="0"/>
        <v>24693</v>
      </c>
    </row>
  </sheetData>
  <sheetProtection algorithmName="SHA-512" hashValue="Yv/Ej5kZIg6pOX5Iw7k/XSIxeScpZE5NDB0Dzdtu8uNni/Agvka0FItN7y2YkTFgfscqi7xKgmamWckA79A8Vg==" saltValue="t4pAq/8iP0YtVhwOjSwmgw==" spinCount="100000" sheet="1" objects="1" scenarios="1"/>
  <autoFilter ref="A1:I469" xr:uid="{B1719341-4DD2-429F-9913-B3A5BD5E20DE}"/>
  <sortState xmlns:xlrd2="http://schemas.microsoft.com/office/spreadsheetml/2017/richdata2" ref="A2:I466">
    <sortCondition ref="A2:A466"/>
    <sortCondition ref="B2:B466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E9249-6622-42BF-9821-0B2C8E3FCFA5}">
  <sheetPr>
    <tabColor rgb="FFFF0000"/>
  </sheetPr>
  <dimension ref="A1:EJ469"/>
  <sheetViews>
    <sheetView topLeftCell="H1" workbookViewId="0">
      <selection activeCell="C9" sqref="C9:D9"/>
    </sheetView>
  </sheetViews>
  <sheetFormatPr defaultRowHeight="15" x14ac:dyDescent="0.25"/>
  <cols>
    <col min="1" max="1" width="28.7109375" bestFit="1" customWidth="1"/>
    <col min="2" max="2" width="15.7109375" bestFit="1" customWidth="1"/>
    <col min="3" max="3" width="2" bestFit="1" customWidth="1"/>
    <col min="4" max="4" width="28.7109375" bestFit="1" customWidth="1"/>
    <col min="5" max="5" width="62.42578125" bestFit="1" customWidth="1"/>
    <col min="7" max="7" width="62.42578125" bestFit="1" customWidth="1"/>
    <col min="8" max="8" width="57.85546875" bestFit="1" customWidth="1"/>
    <col min="10" max="10" width="35.28515625" bestFit="1" customWidth="1"/>
    <col min="11" max="11" width="8.42578125" bestFit="1" customWidth="1"/>
    <col min="12" max="12" width="9" bestFit="1" customWidth="1"/>
    <col min="13" max="13" width="27" bestFit="1" customWidth="1"/>
    <col min="14" max="14" width="21.7109375" bestFit="1" customWidth="1"/>
    <col min="15" max="15" width="25.42578125" bestFit="1" customWidth="1"/>
    <col min="16" max="16" width="9.140625" bestFit="1" customWidth="1"/>
    <col min="17" max="17" width="30" bestFit="1" customWidth="1"/>
    <col min="18" max="18" width="28.5703125" bestFit="1" customWidth="1"/>
    <col min="19" max="19" width="46.85546875" bestFit="1" customWidth="1"/>
    <col min="20" max="20" width="22.140625" bestFit="1" customWidth="1"/>
    <col min="21" max="21" width="19.28515625" bestFit="1" customWidth="1"/>
    <col min="22" max="22" width="19.5703125" bestFit="1" customWidth="1"/>
    <col min="23" max="23" width="41.7109375" bestFit="1" customWidth="1"/>
    <col min="24" max="24" width="26.28515625" bestFit="1" customWidth="1"/>
    <col min="25" max="25" width="14.28515625" bestFit="1" customWidth="1"/>
    <col min="26" max="26" width="10.42578125" bestFit="1" customWidth="1"/>
    <col min="27" max="27" width="46.85546875" bestFit="1" customWidth="1"/>
    <col min="28" max="28" width="54.7109375" bestFit="1" customWidth="1"/>
    <col min="29" max="29" width="21.140625" bestFit="1" customWidth="1"/>
    <col min="30" max="30" width="24.85546875" bestFit="1" customWidth="1"/>
    <col min="31" max="31" width="20.28515625" bestFit="1" customWidth="1"/>
    <col min="32" max="32" width="33" bestFit="1" customWidth="1"/>
    <col min="33" max="33" width="31.5703125" bestFit="1" customWidth="1"/>
    <col min="34" max="34" width="45.28515625" bestFit="1" customWidth="1"/>
    <col min="35" max="35" width="43.42578125" bestFit="1" customWidth="1"/>
    <col min="36" max="36" width="35.7109375" bestFit="1" customWidth="1"/>
    <col min="37" max="37" width="17.5703125" bestFit="1" customWidth="1"/>
    <col min="38" max="38" width="27" bestFit="1" customWidth="1"/>
    <col min="39" max="39" width="24.5703125" bestFit="1" customWidth="1"/>
    <col min="40" max="40" width="7" bestFit="1" customWidth="1"/>
    <col min="41" max="41" width="11.5703125" bestFit="1" customWidth="1"/>
    <col min="42" max="42" width="21.7109375" bestFit="1" customWidth="1"/>
    <col min="43" max="43" width="23.7109375" bestFit="1" customWidth="1"/>
    <col min="44" max="44" width="14" bestFit="1" customWidth="1"/>
    <col min="45" max="45" width="44.28515625" bestFit="1" customWidth="1"/>
    <col min="46" max="46" width="51.28515625" bestFit="1" customWidth="1"/>
    <col min="47" max="47" width="11.28515625" bestFit="1" customWidth="1"/>
    <col min="48" max="48" width="13.7109375" bestFit="1" customWidth="1"/>
    <col min="49" max="49" width="14.28515625" bestFit="1" customWidth="1"/>
    <col min="50" max="50" width="31.5703125" bestFit="1" customWidth="1"/>
    <col min="51" max="51" width="52.85546875" bestFit="1" customWidth="1"/>
    <col min="52" max="52" width="22.140625" bestFit="1" customWidth="1"/>
    <col min="53" max="53" width="10.5703125" bestFit="1" customWidth="1"/>
    <col min="54" max="54" width="28.28515625" bestFit="1" customWidth="1"/>
    <col min="55" max="55" width="34.7109375" bestFit="1" customWidth="1"/>
    <col min="56" max="56" width="18.28515625" bestFit="1" customWidth="1"/>
    <col min="57" max="57" width="44.42578125" bestFit="1" customWidth="1"/>
    <col min="58" max="58" width="19.85546875" bestFit="1" customWidth="1"/>
    <col min="59" max="59" width="22.42578125" bestFit="1" customWidth="1"/>
    <col min="60" max="60" width="30.7109375" bestFit="1" customWidth="1"/>
    <col min="61" max="61" width="6.28515625" bestFit="1" customWidth="1"/>
    <col min="62" max="62" width="8.7109375" bestFit="1" customWidth="1"/>
    <col min="63" max="63" width="23.85546875" bestFit="1" customWidth="1"/>
    <col min="64" max="64" width="23.28515625" bestFit="1" customWidth="1"/>
    <col min="65" max="65" width="17.7109375" bestFit="1" customWidth="1"/>
    <col min="66" max="66" width="17.42578125" bestFit="1" customWidth="1"/>
    <col min="67" max="67" width="45.7109375" bestFit="1" customWidth="1"/>
    <col min="68" max="68" width="8.28515625" bestFit="1" customWidth="1"/>
    <col min="69" max="69" width="35" bestFit="1" customWidth="1"/>
    <col min="70" max="70" width="20.7109375" bestFit="1" customWidth="1"/>
    <col min="71" max="71" width="37.140625" bestFit="1" customWidth="1"/>
    <col min="72" max="72" width="43.28515625" bestFit="1" customWidth="1"/>
    <col min="73" max="73" width="33.42578125" bestFit="1" customWidth="1"/>
    <col min="74" max="74" width="46" bestFit="1" customWidth="1"/>
    <col min="75" max="75" width="31.140625" bestFit="1" customWidth="1"/>
    <col min="76" max="76" width="46.28515625" bestFit="1" customWidth="1"/>
    <col min="77" max="77" width="16.140625" bestFit="1" customWidth="1"/>
    <col min="78" max="78" width="28" bestFit="1" customWidth="1"/>
    <col min="79" max="79" width="17.5703125" bestFit="1" customWidth="1"/>
    <col min="80" max="80" width="15.42578125" bestFit="1" customWidth="1"/>
    <col min="81" max="81" width="48" bestFit="1" customWidth="1"/>
    <col min="82" max="82" width="56.28515625" bestFit="1" customWidth="1"/>
    <col min="83" max="83" width="40.140625" bestFit="1" customWidth="1"/>
    <col min="84" max="84" width="23.28515625" bestFit="1" customWidth="1"/>
    <col min="85" max="85" width="20.140625" bestFit="1" customWidth="1"/>
    <col min="86" max="86" width="42" bestFit="1" customWidth="1"/>
    <col min="87" max="87" width="14.7109375" bestFit="1" customWidth="1"/>
    <col min="88" max="88" width="28" bestFit="1" customWidth="1"/>
    <col min="89" max="89" width="41" bestFit="1" customWidth="1"/>
    <col min="90" max="90" width="25.140625" bestFit="1" customWidth="1"/>
    <col min="91" max="91" width="22.7109375" bestFit="1" customWidth="1"/>
    <col min="92" max="92" width="29.28515625" bestFit="1" customWidth="1"/>
    <col min="93" max="93" width="20.140625" bestFit="1" customWidth="1"/>
    <col min="94" max="94" width="12.42578125" bestFit="1" customWidth="1"/>
    <col min="95" max="95" width="47.42578125" bestFit="1" customWidth="1"/>
    <col min="96" max="96" width="36.7109375" bestFit="1" customWidth="1"/>
    <col min="97" max="97" width="16.140625" bestFit="1" customWidth="1"/>
    <col min="98" max="98" width="30" bestFit="1" customWidth="1"/>
    <col min="99" max="99" width="28.7109375" bestFit="1" customWidth="1"/>
    <col min="100" max="100" width="19.7109375" bestFit="1" customWidth="1"/>
    <col min="101" max="101" width="43.42578125" bestFit="1" customWidth="1"/>
    <col min="102" max="102" width="47.42578125" bestFit="1" customWidth="1"/>
    <col min="103" max="103" width="18.7109375" bestFit="1" customWidth="1"/>
    <col min="104" max="104" width="47.7109375" bestFit="1" customWidth="1"/>
    <col min="105" max="105" width="15.28515625" bestFit="1" customWidth="1"/>
    <col min="106" max="106" width="19.140625" bestFit="1" customWidth="1"/>
    <col min="107" max="107" width="26.85546875" bestFit="1" customWidth="1"/>
    <col min="108" max="108" width="25.7109375" bestFit="1" customWidth="1"/>
    <col min="109" max="109" width="13.28515625" bestFit="1" customWidth="1"/>
    <col min="110" max="110" width="41.140625" bestFit="1" customWidth="1"/>
    <col min="111" max="111" width="19.28515625" bestFit="1" customWidth="1"/>
    <col min="112" max="112" width="12" bestFit="1" customWidth="1"/>
    <col min="113" max="113" width="31.85546875" bestFit="1" customWidth="1"/>
    <col min="114" max="114" width="26.7109375" bestFit="1" customWidth="1"/>
    <col min="115" max="115" width="34" bestFit="1" customWidth="1"/>
    <col min="116" max="116" width="38.28515625" bestFit="1" customWidth="1"/>
    <col min="117" max="117" width="10.7109375" bestFit="1" customWidth="1"/>
    <col min="118" max="118" width="34.5703125" bestFit="1" customWidth="1"/>
    <col min="119" max="119" width="35" bestFit="1" customWidth="1"/>
    <col min="120" max="120" width="8.42578125" bestFit="1" customWidth="1"/>
    <col min="121" max="121" width="9" bestFit="1" customWidth="1"/>
    <col min="122" max="122" width="22.140625" bestFit="1" customWidth="1"/>
    <col min="123" max="123" width="28.7109375" bestFit="1" customWidth="1"/>
    <col min="124" max="124" width="18.28515625" bestFit="1" customWidth="1"/>
    <col min="125" max="125" width="11" bestFit="1" customWidth="1"/>
    <col min="126" max="126" width="10.7109375" bestFit="1" customWidth="1"/>
    <col min="127" max="127" width="40.140625" bestFit="1" customWidth="1"/>
    <col min="128" max="128" width="16.7109375" bestFit="1" customWidth="1"/>
    <col min="129" max="129" width="19.85546875" bestFit="1" customWidth="1"/>
    <col min="130" max="130" width="23.28515625" bestFit="1" customWidth="1"/>
    <col min="131" max="131" width="16" bestFit="1" customWidth="1"/>
    <col min="132" max="132" width="11.42578125" bestFit="1" customWidth="1"/>
    <col min="133" max="133" width="11.7109375" bestFit="1" customWidth="1"/>
    <col min="134" max="134" width="38.28515625" bestFit="1" customWidth="1"/>
    <col min="135" max="135" width="35.85546875" bestFit="1" customWidth="1"/>
    <col min="136" max="136" width="31.7109375" bestFit="1" customWidth="1"/>
    <col min="137" max="137" width="30.28515625" bestFit="1" customWidth="1"/>
    <col min="138" max="138" width="34" bestFit="1" customWidth="1"/>
    <col min="139" max="139" width="26.28515625" bestFit="1" customWidth="1"/>
    <col min="140" max="140" width="6.7109375" customWidth="1"/>
  </cols>
  <sheetData>
    <row r="1" spans="1:140" x14ac:dyDescent="0.25">
      <c r="A1" s="15" t="s">
        <v>51</v>
      </c>
      <c r="B1" s="25" t="s">
        <v>1106</v>
      </c>
      <c r="C1" s="16"/>
      <c r="D1" t="s">
        <v>51</v>
      </c>
      <c r="E1" t="s">
        <v>52</v>
      </c>
      <c r="G1" t="s">
        <v>52</v>
      </c>
      <c r="H1" t="s">
        <v>53</v>
      </c>
      <c r="I1" t="s">
        <v>1107</v>
      </c>
    </row>
    <row r="2" spans="1:140" x14ac:dyDescent="0.25">
      <c r="A2" s="17" t="s">
        <v>60</v>
      </c>
      <c r="B2" t="str">
        <f t="shared" ref="B2:B20" si="0">UPPER(LEFT(A2,3))</f>
        <v>ALD</v>
      </c>
      <c r="C2" s="18">
        <f t="shared" ref="C2:C20" si="1">COUNTIF($B$2:$B$21,B2)</f>
        <v>1</v>
      </c>
      <c r="D2" t="s">
        <v>60</v>
      </c>
      <c r="E2" t="s">
        <v>61</v>
      </c>
      <c r="G2" t="s">
        <v>61</v>
      </c>
      <c r="H2" t="s">
        <v>62</v>
      </c>
      <c r="J2">
        <f t="shared" ref="J2:AO2" si="2">COUNTIF($G:$G,J3)</f>
        <v>3</v>
      </c>
      <c r="K2">
        <f t="shared" si="2"/>
        <v>1</v>
      </c>
      <c r="L2">
        <f t="shared" si="2"/>
        <v>1</v>
      </c>
      <c r="M2">
        <f t="shared" si="2"/>
        <v>2</v>
      </c>
      <c r="N2">
        <f t="shared" si="2"/>
        <v>7</v>
      </c>
      <c r="O2">
        <f t="shared" si="2"/>
        <v>12</v>
      </c>
      <c r="P2">
        <f t="shared" si="2"/>
        <v>1</v>
      </c>
      <c r="Q2">
        <f t="shared" si="2"/>
        <v>2</v>
      </c>
      <c r="R2">
        <f t="shared" si="2"/>
        <v>5</v>
      </c>
      <c r="S2">
        <f t="shared" si="2"/>
        <v>3</v>
      </c>
      <c r="T2">
        <f t="shared" si="2"/>
        <v>1</v>
      </c>
      <c r="U2">
        <f t="shared" si="2"/>
        <v>1</v>
      </c>
      <c r="V2">
        <f t="shared" si="2"/>
        <v>1</v>
      </c>
      <c r="W2">
        <f t="shared" si="2"/>
        <v>4</v>
      </c>
      <c r="X2">
        <f t="shared" si="2"/>
        <v>7</v>
      </c>
      <c r="Y2">
        <f t="shared" si="2"/>
        <v>6</v>
      </c>
      <c r="Z2">
        <f t="shared" si="2"/>
        <v>1</v>
      </c>
      <c r="AA2">
        <f t="shared" si="2"/>
        <v>3</v>
      </c>
      <c r="AB2">
        <f t="shared" si="2"/>
        <v>4</v>
      </c>
      <c r="AC2">
        <f t="shared" si="2"/>
        <v>3</v>
      </c>
      <c r="AD2">
        <f t="shared" si="2"/>
        <v>1</v>
      </c>
      <c r="AE2">
        <f t="shared" si="2"/>
        <v>1</v>
      </c>
      <c r="AF2">
        <f t="shared" si="2"/>
        <v>3</v>
      </c>
      <c r="AG2">
        <f t="shared" si="2"/>
        <v>7</v>
      </c>
      <c r="AH2">
        <f t="shared" si="2"/>
        <v>9</v>
      </c>
      <c r="AI2">
        <f t="shared" si="2"/>
        <v>6</v>
      </c>
      <c r="AJ2">
        <f t="shared" si="2"/>
        <v>8</v>
      </c>
      <c r="AK2">
        <f t="shared" si="2"/>
        <v>2</v>
      </c>
      <c r="AL2">
        <f t="shared" si="2"/>
        <v>6</v>
      </c>
      <c r="AM2">
        <f t="shared" si="2"/>
        <v>2</v>
      </c>
      <c r="AN2">
        <f t="shared" si="2"/>
        <v>1</v>
      </c>
      <c r="AO2">
        <f t="shared" si="2"/>
        <v>1</v>
      </c>
      <c r="AP2">
        <f t="shared" ref="AP2:BU2" si="3">COUNTIF($G:$G,AP3)</f>
        <v>1</v>
      </c>
      <c r="AQ2">
        <f t="shared" si="3"/>
        <v>1</v>
      </c>
      <c r="AR2">
        <f t="shared" si="3"/>
        <v>1</v>
      </c>
      <c r="AS2">
        <f t="shared" si="3"/>
        <v>7</v>
      </c>
      <c r="AT2">
        <f t="shared" si="3"/>
        <v>4</v>
      </c>
      <c r="AU2">
        <f t="shared" si="3"/>
        <v>1</v>
      </c>
      <c r="AV2">
        <f t="shared" si="3"/>
        <v>1</v>
      </c>
      <c r="AW2">
        <f t="shared" si="3"/>
        <v>6</v>
      </c>
      <c r="AX2">
        <f t="shared" si="3"/>
        <v>3</v>
      </c>
      <c r="AY2">
        <f t="shared" si="3"/>
        <v>10</v>
      </c>
      <c r="AZ2">
        <f t="shared" si="3"/>
        <v>2</v>
      </c>
      <c r="BA2">
        <f t="shared" si="3"/>
        <v>1</v>
      </c>
      <c r="BB2">
        <f t="shared" si="3"/>
        <v>1</v>
      </c>
      <c r="BC2">
        <f t="shared" si="3"/>
        <v>6</v>
      </c>
      <c r="BD2">
        <f t="shared" si="3"/>
        <v>1</v>
      </c>
      <c r="BE2">
        <f t="shared" si="3"/>
        <v>5</v>
      </c>
      <c r="BF2">
        <f t="shared" si="3"/>
        <v>2</v>
      </c>
      <c r="BG2">
        <f t="shared" si="3"/>
        <v>5</v>
      </c>
      <c r="BH2">
        <f t="shared" si="3"/>
        <v>5</v>
      </c>
      <c r="BI2">
        <f t="shared" si="3"/>
        <v>1</v>
      </c>
      <c r="BJ2">
        <f t="shared" si="3"/>
        <v>1</v>
      </c>
      <c r="BK2">
        <f t="shared" si="3"/>
        <v>2</v>
      </c>
      <c r="BL2">
        <f t="shared" si="3"/>
        <v>5</v>
      </c>
      <c r="BM2">
        <f t="shared" si="3"/>
        <v>2</v>
      </c>
      <c r="BN2">
        <f t="shared" si="3"/>
        <v>4</v>
      </c>
      <c r="BO2">
        <f t="shared" si="3"/>
        <v>3</v>
      </c>
      <c r="BP2">
        <f t="shared" si="3"/>
        <v>1</v>
      </c>
      <c r="BQ2">
        <f t="shared" si="3"/>
        <v>14</v>
      </c>
      <c r="BR2">
        <f t="shared" si="3"/>
        <v>3</v>
      </c>
      <c r="BS2">
        <f t="shared" si="3"/>
        <v>3</v>
      </c>
      <c r="BT2">
        <f t="shared" si="3"/>
        <v>3</v>
      </c>
      <c r="BU2">
        <f t="shared" si="3"/>
        <v>14</v>
      </c>
      <c r="BV2">
        <f t="shared" ref="BV2:DA2" si="4">COUNTIF($G:$G,BV3)</f>
        <v>1</v>
      </c>
      <c r="BW2">
        <f t="shared" si="4"/>
        <v>4</v>
      </c>
      <c r="BX2">
        <f t="shared" si="4"/>
        <v>2</v>
      </c>
      <c r="BY2">
        <f t="shared" si="4"/>
        <v>1</v>
      </c>
      <c r="BZ2">
        <f t="shared" si="4"/>
        <v>4</v>
      </c>
      <c r="CA2">
        <f t="shared" si="4"/>
        <v>5</v>
      </c>
      <c r="CB2">
        <f t="shared" si="4"/>
        <v>1</v>
      </c>
      <c r="CC2">
        <f t="shared" si="4"/>
        <v>1</v>
      </c>
      <c r="CD2">
        <f t="shared" si="4"/>
        <v>6</v>
      </c>
      <c r="CE2">
        <f t="shared" si="4"/>
        <v>3</v>
      </c>
      <c r="CF2">
        <f t="shared" si="4"/>
        <v>1</v>
      </c>
      <c r="CG2">
        <f t="shared" si="4"/>
        <v>1</v>
      </c>
      <c r="CH2">
        <f t="shared" si="4"/>
        <v>4</v>
      </c>
      <c r="CI2">
        <f t="shared" si="4"/>
        <v>6</v>
      </c>
      <c r="CJ2">
        <f t="shared" si="4"/>
        <v>4</v>
      </c>
      <c r="CK2">
        <f t="shared" si="4"/>
        <v>6</v>
      </c>
      <c r="CL2">
        <f t="shared" si="4"/>
        <v>3</v>
      </c>
      <c r="CM2">
        <f t="shared" si="4"/>
        <v>3</v>
      </c>
      <c r="CN2">
        <f t="shared" si="4"/>
        <v>2</v>
      </c>
      <c r="CO2">
        <f t="shared" si="4"/>
        <v>1</v>
      </c>
      <c r="CP2">
        <f t="shared" si="4"/>
        <v>4</v>
      </c>
      <c r="CQ2">
        <f t="shared" si="4"/>
        <v>2</v>
      </c>
      <c r="CR2">
        <f t="shared" si="4"/>
        <v>2</v>
      </c>
      <c r="CS2">
        <f t="shared" si="4"/>
        <v>1</v>
      </c>
      <c r="CT2">
        <f t="shared" si="4"/>
        <v>1</v>
      </c>
      <c r="CU2">
        <f t="shared" si="4"/>
        <v>11</v>
      </c>
      <c r="CV2">
        <f t="shared" si="4"/>
        <v>8</v>
      </c>
      <c r="CW2">
        <f t="shared" si="4"/>
        <v>3</v>
      </c>
      <c r="CX2">
        <f t="shared" si="4"/>
        <v>2</v>
      </c>
      <c r="CY2">
        <f t="shared" si="4"/>
        <v>1</v>
      </c>
      <c r="CZ2">
        <f t="shared" si="4"/>
        <v>3</v>
      </c>
      <c r="DA2">
        <f t="shared" si="4"/>
        <v>4</v>
      </c>
      <c r="DB2">
        <f t="shared" ref="DB2:EG2" si="5">COUNTIF($G:$G,DB3)</f>
        <v>5</v>
      </c>
      <c r="DC2">
        <f t="shared" si="5"/>
        <v>5</v>
      </c>
      <c r="DD2">
        <f t="shared" si="5"/>
        <v>7</v>
      </c>
      <c r="DE2">
        <f t="shared" si="5"/>
        <v>1</v>
      </c>
      <c r="DF2">
        <f t="shared" si="5"/>
        <v>3</v>
      </c>
      <c r="DG2">
        <f t="shared" si="5"/>
        <v>2</v>
      </c>
      <c r="DH2">
        <f t="shared" si="5"/>
        <v>1</v>
      </c>
      <c r="DI2">
        <f t="shared" si="5"/>
        <v>16</v>
      </c>
      <c r="DJ2">
        <f t="shared" si="5"/>
        <v>2</v>
      </c>
      <c r="DK2">
        <f t="shared" si="5"/>
        <v>2</v>
      </c>
      <c r="DL2">
        <f t="shared" si="5"/>
        <v>5</v>
      </c>
      <c r="DM2">
        <f t="shared" si="5"/>
        <v>1</v>
      </c>
      <c r="DN2">
        <f t="shared" si="5"/>
        <v>8</v>
      </c>
      <c r="DO2">
        <f t="shared" si="5"/>
        <v>15</v>
      </c>
      <c r="DP2">
        <f t="shared" si="5"/>
        <v>1</v>
      </c>
      <c r="DQ2">
        <f t="shared" si="5"/>
        <v>1</v>
      </c>
      <c r="DR2">
        <f t="shared" si="5"/>
        <v>1</v>
      </c>
      <c r="DS2">
        <f t="shared" si="5"/>
        <v>5</v>
      </c>
      <c r="DT2">
        <f t="shared" si="5"/>
        <v>5</v>
      </c>
      <c r="DU2">
        <f t="shared" si="5"/>
        <v>1</v>
      </c>
      <c r="DV2">
        <f t="shared" si="5"/>
        <v>1</v>
      </c>
      <c r="DW2">
        <f t="shared" si="5"/>
        <v>4</v>
      </c>
      <c r="DX2">
        <f t="shared" si="5"/>
        <v>4</v>
      </c>
      <c r="DY2">
        <f t="shared" si="5"/>
        <v>1</v>
      </c>
      <c r="DZ2">
        <f t="shared" si="5"/>
        <v>6</v>
      </c>
      <c r="EA2">
        <f t="shared" si="5"/>
        <v>1</v>
      </c>
      <c r="EB2">
        <f t="shared" si="5"/>
        <v>2</v>
      </c>
      <c r="EC2">
        <f t="shared" si="5"/>
        <v>6</v>
      </c>
      <c r="ED2">
        <f t="shared" si="5"/>
        <v>1</v>
      </c>
      <c r="EE2">
        <f t="shared" si="5"/>
        <v>3</v>
      </c>
      <c r="EF2">
        <f t="shared" si="5"/>
        <v>6</v>
      </c>
      <c r="EG2">
        <f t="shared" si="5"/>
        <v>1</v>
      </c>
      <c r="EH2">
        <f t="shared" ref="EH2:EI2" si="6">COUNTIF($G:$G,EH3)</f>
        <v>2</v>
      </c>
      <c r="EI2">
        <f t="shared" si="6"/>
        <v>8</v>
      </c>
    </row>
    <row r="3" spans="1:140" x14ac:dyDescent="0.25">
      <c r="A3" s="17" t="s">
        <v>98</v>
      </c>
      <c r="B3" t="str">
        <f t="shared" si="0"/>
        <v>BLA</v>
      </c>
      <c r="C3" s="18">
        <f t="shared" si="1"/>
        <v>1</v>
      </c>
      <c r="D3" t="s">
        <v>60</v>
      </c>
      <c r="E3" t="s">
        <v>73</v>
      </c>
      <c r="G3" t="s">
        <v>61</v>
      </c>
      <c r="H3" t="s">
        <v>64</v>
      </c>
      <c r="J3" s="14" t="s">
        <v>1021</v>
      </c>
      <c r="K3" s="14" t="s">
        <v>1067</v>
      </c>
      <c r="L3" s="14" t="s">
        <v>970</v>
      </c>
      <c r="M3" s="14" t="s">
        <v>180</v>
      </c>
      <c r="N3" s="14" t="s">
        <v>972</v>
      </c>
      <c r="O3" s="14" t="s">
        <v>530</v>
      </c>
      <c r="P3" s="14" t="s">
        <v>866</v>
      </c>
      <c r="Q3" s="14" t="s">
        <v>651</v>
      </c>
      <c r="R3" s="14" t="s">
        <v>61</v>
      </c>
      <c r="S3" s="14" t="s">
        <v>185</v>
      </c>
      <c r="T3" s="14" t="s">
        <v>791</v>
      </c>
      <c r="U3" s="14" t="s">
        <v>793</v>
      </c>
      <c r="V3" s="14" t="s">
        <v>795</v>
      </c>
      <c r="W3" s="14" t="s">
        <v>346</v>
      </c>
      <c r="X3" s="14" t="s">
        <v>555</v>
      </c>
      <c r="Y3" s="14" t="s">
        <v>570</v>
      </c>
      <c r="Z3" s="14" t="s">
        <v>797</v>
      </c>
      <c r="AA3" s="14" t="s">
        <v>193</v>
      </c>
      <c r="AB3" s="14" t="s">
        <v>405</v>
      </c>
      <c r="AC3" s="14" t="s">
        <v>223</v>
      </c>
      <c r="AD3" s="14" t="s">
        <v>799</v>
      </c>
      <c r="AE3" s="14" t="s">
        <v>801</v>
      </c>
      <c r="AF3" s="14" t="s">
        <v>1069</v>
      </c>
      <c r="AG3" s="14" t="s">
        <v>367</v>
      </c>
      <c r="AH3" s="14" t="s">
        <v>275</v>
      </c>
      <c r="AI3" s="14" t="s">
        <v>414</v>
      </c>
      <c r="AJ3" s="14" t="s">
        <v>656</v>
      </c>
      <c r="AK3" s="14" t="s">
        <v>1028</v>
      </c>
      <c r="AL3" s="14" t="s">
        <v>73</v>
      </c>
      <c r="AM3" s="14" t="s">
        <v>484</v>
      </c>
      <c r="AN3" s="14" t="s">
        <v>1076</v>
      </c>
      <c r="AO3" s="14" t="s">
        <v>1078</v>
      </c>
      <c r="AP3" s="14" t="s">
        <v>804</v>
      </c>
      <c r="AQ3" s="14" t="s">
        <v>355</v>
      </c>
      <c r="AR3" s="14" t="s">
        <v>358</v>
      </c>
      <c r="AS3" s="14" t="s">
        <v>427</v>
      </c>
      <c r="AT3" s="14" t="s">
        <v>582</v>
      </c>
      <c r="AU3" s="14" t="s">
        <v>807</v>
      </c>
      <c r="AV3" s="14" t="s">
        <v>868</v>
      </c>
      <c r="AW3" s="14" t="s">
        <v>85</v>
      </c>
      <c r="AX3" s="14" t="s">
        <v>99</v>
      </c>
      <c r="AY3" s="14" t="s">
        <v>591</v>
      </c>
      <c r="AZ3" s="14" t="s">
        <v>1080</v>
      </c>
      <c r="BA3" s="14" t="s">
        <v>809</v>
      </c>
      <c r="BB3" s="14" t="s">
        <v>870</v>
      </c>
      <c r="BC3" s="14" t="s">
        <v>106</v>
      </c>
      <c r="BD3" s="14" t="s">
        <v>811</v>
      </c>
      <c r="BE3" s="14" t="s">
        <v>713</v>
      </c>
      <c r="BF3" s="14" t="s">
        <v>813</v>
      </c>
      <c r="BG3" s="14" t="s">
        <v>662</v>
      </c>
      <c r="BH3" s="14" t="s">
        <v>382</v>
      </c>
      <c r="BI3" s="14" t="s">
        <v>818</v>
      </c>
      <c r="BJ3" s="14" t="s">
        <v>4</v>
      </c>
      <c r="BK3" s="14" t="s">
        <v>987</v>
      </c>
      <c r="BL3" s="14" t="s">
        <v>241</v>
      </c>
      <c r="BM3" s="14" t="s">
        <v>831</v>
      </c>
      <c r="BN3" s="14" t="s">
        <v>252</v>
      </c>
      <c r="BO3" s="14" t="s">
        <v>612</v>
      </c>
      <c r="BP3" s="14" t="s">
        <v>120</v>
      </c>
      <c r="BQ3" s="14" t="s">
        <v>887</v>
      </c>
      <c r="BR3" s="14" t="s">
        <v>200</v>
      </c>
      <c r="BS3" s="14" t="s">
        <v>489</v>
      </c>
      <c r="BT3" s="14" t="s">
        <v>442</v>
      </c>
      <c r="BU3" s="14" t="s">
        <v>294</v>
      </c>
      <c r="BV3" s="14" t="s">
        <v>1085</v>
      </c>
      <c r="BW3" s="14" t="s">
        <v>207</v>
      </c>
      <c r="BX3" s="14" t="s">
        <v>216</v>
      </c>
      <c r="BY3" s="14" t="s">
        <v>821</v>
      </c>
      <c r="BZ3" s="14" t="s">
        <v>170</v>
      </c>
      <c r="CA3" s="14" t="s">
        <v>261</v>
      </c>
      <c r="CB3" s="14" t="s">
        <v>823</v>
      </c>
      <c r="CC3" s="14" t="s">
        <v>825</v>
      </c>
      <c r="CD3" s="14" t="s">
        <v>459</v>
      </c>
      <c r="CE3" s="14" t="s">
        <v>677</v>
      </c>
      <c r="CF3" s="14" t="s">
        <v>827</v>
      </c>
      <c r="CG3" s="14" t="s">
        <v>1033</v>
      </c>
      <c r="CH3" s="14" t="s">
        <v>450</v>
      </c>
      <c r="CI3" s="14" t="s">
        <v>916</v>
      </c>
      <c r="CJ3" s="14" t="s">
        <v>1036</v>
      </c>
      <c r="CK3" s="14" t="s">
        <v>684</v>
      </c>
      <c r="CL3" s="14" t="s">
        <v>619</v>
      </c>
      <c r="CM3" s="14" t="s">
        <v>496</v>
      </c>
      <c r="CN3" s="14" t="s">
        <v>360</v>
      </c>
      <c r="CO3" s="14" t="s">
        <v>272</v>
      </c>
      <c r="CP3" s="14" t="s">
        <v>990</v>
      </c>
      <c r="CQ3" s="14" t="s">
        <v>872</v>
      </c>
      <c r="CR3" s="14" t="s">
        <v>877</v>
      </c>
      <c r="CS3" s="14" t="s">
        <v>882</v>
      </c>
      <c r="CT3" s="14" t="s">
        <v>884</v>
      </c>
      <c r="CU3" s="14" t="s">
        <v>738</v>
      </c>
      <c r="CV3" s="14" t="s">
        <v>122</v>
      </c>
      <c r="CW3" s="14" t="s">
        <v>929</v>
      </c>
      <c r="CX3" s="14" t="s">
        <v>695</v>
      </c>
      <c r="CY3" s="14" t="s">
        <v>365</v>
      </c>
      <c r="CZ3" s="14" t="s">
        <v>701</v>
      </c>
      <c r="DA3" s="14" t="s">
        <v>139</v>
      </c>
      <c r="DB3" s="14" t="s">
        <v>837</v>
      </c>
      <c r="DC3" s="14" t="s">
        <v>323</v>
      </c>
      <c r="DD3" s="14" t="s">
        <v>148</v>
      </c>
      <c r="DE3" s="14" t="s">
        <v>221</v>
      </c>
      <c r="DF3" s="14" t="s">
        <v>163</v>
      </c>
      <c r="DG3" s="14" t="s">
        <v>849</v>
      </c>
      <c r="DH3" s="14" t="s">
        <v>829</v>
      </c>
      <c r="DI3" s="14" t="s">
        <v>936</v>
      </c>
      <c r="DJ3" s="14" t="s">
        <v>230</v>
      </c>
      <c r="DK3" s="14" t="s">
        <v>235</v>
      </c>
      <c r="DL3" s="14" t="s">
        <v>626</v>
      </c>
      <c r="DM3" s="14" t="s">
        <v>508</v>
      </c>
      <c r="DN3" s="14" t="s">
        <v>510</v>
      </c>
      <c r="DO3" s="14" t="s">
        <v>761</v>
      </c>
      <c r="DP3" s="14" t="s">
        <v>1098</v>
      </c>
      <c r="DQ3" s="14" t="s">
        <v>854</v>
      </c>
      <c r="DR3" s="14" t="s">
        <v>527</v>
      </c>
      <c r="DS3" s="14" t="s">
        <v>472</v>
      </c>
      <c r="DT3" s="14" t="s">
        <v>393</v>
      </c>
      <c r="DU3" s="14" t="s">
        <v>1100</v>
      </c>
      <c r="DV3" s="14" t="s">
        <v>1087</v>
      </c>
      <c r="DW3" s="14" t="s">
        <v>856</v>
      </c>
      <c r="DX3" s="14" t="s">
        <v>334</v>
      </c>
      <c r="DY3" s="14" t="s">
        <v>1045</v>
      </c>
      <c r="DZ3" s="14" t="s">
        <v>1047</v>
      </c>
      <c r="EA3" s="14" t="s">
        <v>1060</v>
      </c>
      <c r="EB3" s="14" t="s">
        <v>503</v>
      </c>
      <c r="EC3" s="14" t="s">
        <v>637</v>
      </c>
      <c r="ED3" s="14" t="s">
        <v>343</v>
      </c>
      <c r="EE3" s="14" t="s">
        <v>706</v>
      </c>
      <c r="EF3" s="14" t="s">
        <v>724</v>
      </c>
      <c r="EG3" s="14" t="s">
        <v>1001</v>
      </c>
      <c r="EH3" s="14" t="s">
        <v>1062</v>
      </c>
      <c r="EI3" s="14" t="s">
        <v>1003</v>
      </c>
      <c r="EJ3" s="14"/>
    </row>
    <row r="4" spans="1:140" x14ac:dyDescent="0.25">
      <c r="A4" s="17" t="s">
        <v>179</v>
      </c>
      <c r="B4" t="str">
        <f t="shared" si="0"/>
        <v>BRA</v>
      </c>
      <c r="C4" s="18">
        <f t="shared" si="1"/>
        <v>1</v>
      </c>
      <c r="D4" t="s">
        <v>60</v>
      </c>
      <c r="E4" t="s">
        <v>85</v>
      </c>
      <c r="G4" t="s">
        <v>61</v>
      </c>
      <c r="H4" t="s">
        <v>66</v>
      </c>
      <c r="J4" t="s">
        <v>1022</v>
      </c>
      <c r="K4" t="s">
        <v>1067</v>
      </c>
      <c r="L4" t="s">
        <v>970</v>
      </c>
      <c r="M4" t="s">
        <v>181</v>
      </c>
      <c r="N4" t="s">
        <v>973</v>
      </c>
      <c r="O4" t="s">
        <v>531</v>
      </c>
      <c r="P4" t="s">
        <v>866</v>
      </c>
      <c r="Q4" t="s">
        <v>652</v>
      </c>
      <c r="R4" t="s">
        <v>62</v>
      </c>
      <c r="S4" t="s">
        <v>186</v>
      </c>
      <c r="T4" t="s">
        <v>791</v>
      </c>
      <c r="U4" t="s">
        <v>793</v>
      </c>
      <c r="V4" t="s">
        <v>795</v>
      </c>
      <c r="W4" t="s">
        <v>347</v>
      </c>
      <c r="X4" t="s">
        <v>556</v>
      </c>
      <c r="Y4" t="s">
        <v>571</v>
      </c>
      <c r="Z4" t="s">
        <v>797</v>
      </c>
      <c r="AA4" t="s">
        <v>194</v>
      </c>
      <c r="AB4" t="s">
        <v>406</v>
      </c>
      <c r="AC4" t="s">
        <v>224</v>
      </c>
      <c r="AD4" t="s">
        <v>799</v>
      </c>
      <c r="AE4" t="s">
        <v>802</v>
      </c>
      <c r="AF4" t="s">
        <v>1070</v>
      </c>
      <c r="AG4" t="s">
        <v>368</v>
      </c>
      <c r="AH4" t="s">
        <v>276</v>
      </c>
      <c r="AI4" t="s">
        <v>415</v>
      </c>
      <c r="AJ4" t="s">
        <v>657</v>
      </c>
      <c r="AK4" t="s">
        <v>1029</v>
      </c>
      <c r="AL4" t="s">
        <v>60</v>
      </c>
      <c r="AM4" t="s">
        <v>485</v>
      </c>
      <c r="AN4" t="s">
        <v>1076</v>
      </c>
      <c r="AO4" t="s">
        <v>1078</v>
      </c>
      <c r="AP4" t="s">
        <v>805</v>
      </c>
      <c r="AQ4" t="s">
        <v>356</v>
      </c>
      <c r="AR4" t="s">
        <v>358</v>
      </c>
      <c r="AS4" t="s">
        <v>428</v>
      </c>
      <c r="AT4" t="s">
        <v>583</v>
      </c>
      <c r="AU4" t="s">
        <v>807</v>
      </c>
      <c r="AV4" t="s">
        <v>868</v>
      </c>
      <c r="AW4" t="s">
        <v>86</v>
      </c>
      <c r="AX4" t="s">
        <v>100</v>
      </c>
      <c r="AY4" t="s">
        <v>592</v>
      </c>
      <c r="AZ4" t="s">
        <v>1081</v>
      </c>
      <c r="BA4" t="s">
        <v>809</v>
      </c>
      <c r="BB4" t="s">
        <v>870</v>
      </c>
      <c r="BC4" t="s">
        <v>107</v>
      </c>
      <c r="BD4" t="s">
        <v>811</v>
      </c>
      <c r="BE4" t="s">
        <v>714</v>
      </c>
      <c r="BF4" t="s">
        <v>814</v>
      </c>
      <c r="BG4" t="s">
        <v>1130</v>
      </c>
      <c r="BH4" t="s">
        <v>383</v>
      </c>
      <c r="BI4" t="s">
        <v>818</v>
      </c>
      <c r="BJ4" t="s">
        <v>4</v>
      </c>
      <c r="BK4" t="s">
        <v>988</v>
      </c>
      <c r="BL4" t="s">
        <v>242</v>
      </c>
      <c r="BM4" t="s">
        <v>832</v>
      </c>
      <c r="BN4" t="s">
        <v>253</v>
      </c>
      <c r="BO4" t="s">
        <v>613</v>
      </c>
      <c r="BP4" t="s">
        <v>120</v>
      </c>
      <c r="BQ4" t="s">
        <v>888</v>
      </c>
      <c r="BR4" t="s">
        <v>201</v>
      </c>
      <c r="BS4" t="s">
        <v>490</v>
      </c>
      <c r="BT4" t="s">
        <v>443</v>
      </c>
      <c r="BU4" t="s">
        <v>295</v>
      </c>
      <c r="BV4" t="s">
        <v>1085</v>
      </c>
      <c r="BW4" t="s">
        <v>208</v>
      </c>
      <c r="BX4" t="s">
        <v>217</v>
      </c>
      <c r="BY4" t="s">
        <v>821</v>
      </c>
      <c r="BZ4" t="s">
        <v>171</v>
      </c>
      <c r="CA4" t="s">
        <v>262</v>
      </c>
      <c r="CB4" t="s">
        <v>823</v>
      </c>
      <c r="CC4" t="s">
        <v>825</v>
      </c>
      <c r="CD4" t="s">
        <v>460</v>
      </c>
      <c r="CE4" t="s">
        <v>678</v>
      </c>
      <c r="CF4" t="s">
        <v>827</v>
      </c>
      <c r="CG4" t="s">
        <v>1034</v>
      </c>
      <c r="CH4" t="s">
        <v>451</v>
      </c>
      <c r="CI4" t="s">
        <v>917</v>
      </c>
      <c r="CJ4" t="s">
        <v>1037</v>
      </c>
      <c r="CK4" t="s">
        <v>685</v>
      </c>
      <c r="CL4" t="s">
        <v>620</v>
      </c>
      <c r="CM4" t="s">
        <v>497</v>
      </c>
      <c r="CN4" t="s">
        <v>361</v>
      </c>
      <c r="CO4" t="s">
        <v>272</v>
      </c>
      <c r="CP4" t="s">
        <v>991</v>
      </c>
      <c r="CQ4" t="s">
        <v>873</v>
      </c>
      <c r="CR4" t="s">
        <v>878</v>
      </c>
      <c r="CS4" t="s">
        <v>882</v>
      </c>
      <c r="CT4" t="s">
        <v>884</v>
      </c>
      <c r="CU4" t="s">
        <v>739</v>
      </c>
      <c r="CV4" t="s">
        <v>123</v>
      </c>
      <c r="CW4" t="s">
        <v>930</v>
      </c>
      <c r="CX4" t="s">
        <v>696</v>
      </c>
      <c r="CY4" t="s">
        <v>365</v>
      </c>
      <c r="CZ4" t="s">
        <v>702</v>
      </c>
      <c r="DA4" t="s">
        <v>140</v>
      </c>
      <c r="DB4" t="s">
        <v>838</v>
      </c>
      <c r="DC4" t="s">
        <v>324</v>
      </c>
      <c r="DD4" t="s">
        <v>149</v>
      </c>
      <c r="DE4" t="s">
        <v>221</v>
      </c>
      <c r="DF4" t="s">
        <v>164</v>
      </c>
      <c r="DG4" t="s">
        <v>850</v>
      </c>
      <c r="DH4" t="s">
        <v>829</v>
      </c>
      <c r="DI4" t="s">
        <v>937</v>
      </c>
      <c r="DJ4" t="s">
        <v>231</v>
      </c>
      <c r="DK4" t="s">
        <v>236</v>
      </c>
      <c r="DL4" t="s">
        <v>627</v>
      </c>
      <c r="DM4" t="s">
        <v>508</v>
      </c>
      <c r="DN4" t="s">
        <v>511</v>
      </c>
      <c r="DO4" t="s">
        <v>762</v>
      </c>
      <c r="DP4" t="s">
        <v>1098</v>
      </c>
      <c r="DQ4" t="s">
        <v>854</v>
      </c>
      <c r="DR4" t="s">
        <v>527</v>
      </c>
      <c r="DS4" t="s">
        <v>473</v>
      </c>
      <c r="DT4" t="s">
        <v>394</v>
      </c>
      <c r="DU4" t="s">
        <v>1100</v>
      </c>
      <c r="DV4" t="s">
        <v>1088</v>
      </c>
      <c r="DW4" t="s">
        <v>857</v>
      </c>
      <c r="DX4" t="s">
        <v>335</v>
      </c>
      <c r="DY4" t="s">
        <v>1045</v>
      </c>
      <c r="DZ4" t="s">
        <v>1048</v>
      </c>
      <c r="EA4" t="s">
        <v>1060</v>
      </c>
      <c r="EB4" t="s">
        <v>504</v>
      </c>
      <c r="EC4" t="s">
        <v>638</v>
      </c>
      <c r="ED4" t="s">
        <v>343</v>
      </c>
      <c r="EE4" t="s">
        <v>1131</v>
      </c>
      <c r="EF4" t="s">
        <v>725</v>
      </c>
      <c r="EG4" t="s">
        <v>1001</v>
      </c>
      <c r="EH4" t="s">
        <v>1063</v>
      </c>
      <c r="EI4" t="s">
        <v>1004</v>
      </c>
    </row>
    <row r="5" spans="1:140" x14ac:dyDescent="0.25">
      <c r="A5" s="17" t="s">
        <v>240</v>
      </c>
      <c r="B5" t="str">
        <f t="shared" si="0"/>
        <v>CAL</v>
      </c>
      <c r="C5" s="18">
        <f t="shared" si="1"/>
        <v>1</v>
      </c>
      <c r="D5" t="s">
        <v>98</v>
      </c>
      <c r="E5" t="s">
        <v>99</v>
      </c>
      <c r="G5" t="s">
        <v>61</v>
      </c>
      <c r="H5" t="s">
        <v>69</v>
      </c>
      <c r="J5" t="s">
        <v>1024</v>
      </c>
      <c r="M5" t="s">
        <v>183</v>
      </c>
      <c r="N5" t="s">
        <v>975</v>
      </c>
      <c r="O5" t="s">
        <v>533</v>
      </c>
      <c r="Q5" t="s">
        <v>654</v>
      </c>
      <c r="R5" t="s">
        <v>64</v>
      </c>
      <c r="S5" t="s">
        <v>189</v>
      </c>
      <c r="W5" t="s">
        <v>349</v>
      </c>
      <c r="X5" t="s">
        <v>558</v>
      </c>
      <c r="Y5" t="s">
        <v>573</v>
      </c>
      <c r="AA5" t="s">
        <v>196</v>
      </c>
      <c r="AB5" t="s">
        <v>408</v>
      </c>
      <c r="AC5" t="s">
        <v>226</v>
      </c>
      <c r="AF5" t="s">
        <v>1072</v>
      </c>
      <c r="AG5" t="s">
        <v>370</v>
      </c>
      <c r="AH5" t="s">
        <v>278</v>
      </c>
      <c r="AI5" t="s">
        <v>417</v>
      </c>
      <c r="AJ5" t="s">
        <v>659</v>
      </c>
      <c r="AK5" t="s">
        <v>1031</v>
      </c>
      <c r="AL5" t="s">
        <v>75</v>
      </c>
      <c r="AM5" t="s">
        <v>487</v>
      </c>
      <c r="AS5" t="s">
        <v>430</v>
      </c>
      <c r="AT5" t="s">
        <v>585</v>
      </c>
      <c r="AW5" t="s">
        <v>88</v>
      </c>
      <c r="AX5" t="s">
        <v>102</v>
      </c>
      <c r="AY5" t="s">
        <v>594</v>
      </c>
      <c r="AZ5" t="s">
        <v>1083</v>
      </c>
      <c r="BC5" t="s">
        <v>109</v>
      </c>
      <c r="BE5" t="s">
        <v>716</v>
      </c>
      <c r="BF5" t="s">
        <v>816</v>
      </c>
      <c r="BG5" t="s">
        <v>1090</v>
      </c>
      <c r="BH5" t="s">
        <v>385</v>
      </c>
      <c r="BK5" t="s">
        <v>999</v>
      </c>
      <c r="BL5" t="s">
        <v>244</v>
      </c>
      <c r="BM5" t="s">
        <v>834</v>
      </c>
      <c r="BN5" t="s">
        <v>255</v>
      </c>
      <c r="BO5" t="s">
        <v>615</v>
      </c>
      <c r="BQ5" t="s">
        <v>890</v>
      </c>
      <c r="BR5" t="s">
        <v>203</v>
      </c>
      <c r="BS5" t="s">
        <v>492</v>
      </c>
      <c r="BT5" t="s">
        <v>445</v>
      </c>
      <c r="BU5" t="s">
        <v>297</v>
      </c>
      <c r="BW5" t="s">
        <v>210</v>
      </c>
      <c r="BX5" t="s">
        <v>219</v>
      </c>
      <c r="BZ5" t="s">
        <v>173</v>
      </c>
      <c r="CA5" t="s">
        <v>264</v>
      </c>
      <c r="CD5" t="s">
        <v>462</v>
      </c>
      <c r="CE5" t="s">
        <v>680</v>
      </c>
      <c r="CH5" t="s">
        <v>453</v>
      </c>
      <c r="CI5" t="s">
        <v>919</v>
      </c>
      <c r="CJ5" t="s">
        <v>1039</v>
      </c>
      <c r="CK5" t="s">
        <v>687</v>
      </c>
      <c r="CL5" t="s">
        <v>622</v>
      </c>
      <c r="CM5" t="s">
        <v>499</v>
      </c>
      <c r="CN5" t="s">
        <v>363</v>
      </c>
      <c r="CP5" t="s">
        <v>993</v>
      </c>
      <c r="CQ5" t="s">
        <v>875</v>
      </c>
      <c r="CR5" t="s">
        <v>880</v>
      </c>
      <c r="CU5" t="s">
        <v>741</v>
      </c>
      <c r="CV5" t="s">
        <v>125</v>
      </c>
      <c r="CW5" t="s">
        <v>932</v>
      </c>
      <c r="CX5" t="s">
        <v>698</v>
      </c>
      <c r="CZ5" t="s">
        <v>704</v>
      </c>
      <c r="DA5" t="s">
        <v>142</v>
      </c>
      <c r="DB5" t="s">
        <v>840</v>
      </c>
      <c r="DC5" t="s">
        <v>326</v>
      </c>
      <c r="DD5" t="s">
        <v>151</v>
      </c>
      <c r="DF5" t="s">
        <v>166</v>
      </c>
      <c r="DG5" t="s">
        <v>852</v>
      </c>
      <c r="DI5" t="s">
        <v>939</v>
      </c>
      <c r="DJ5" t="s">
        <v>233</v>
      </c>
      <c r="DK5" t="s">
        <v>238</v>
      </c>
      <c r="DL5" t="s">
        <v>629</v>
      </c>
      <c r="DN5" t="s">
        <v>513</v>
      </c>
      <c r="DO5" t="s">
        <v>764</v>
      </c>
      <c r="DS5" t="s">
        <v>475</v>
      </c>
      <c r="DT5" t="s">
        <v>396</v>
      </c>
      <c r="DW5" t="s">
        <v>859</v>
      </c>
      <c r="DX5" t="s">
        <v>337</v>
      </c>
      <c r="DZ5" t="s">
        <v>1050</v>
      </c>
      <c r="EB5" t="s">
        <v>506</v>
      </c>
      <c r="EC5" t="s">
        <v>640</v>
      </c>
      <c r="EE5" t="s">
        <v>1102</v>
      </c>
      <c r="EF5" t="s">
        <v>727</v>
      </c>
      <c r="EH5" t="s">
        <v>1065</v>
      </c>
      <c r="EI5" t="s">
        <v>1006</v>
      </c>
    </row>
    <row r="6" spans="1:140" x14ac:dyDescent="0.25">
      <c r="A6" s="17" t="s">
        <v>274</v>
      </c>
      <c r="B6" t="str">
        <f t="shared" si="0"/>
        <v>CHA</v>
      </c>
      <c r="C6" s="18">
        <f t="shared" si="1"/>
        <v>1</v>
      </c>
      <c r="D6" t="s">
        <v>98</v>
      </c>
      <c r="E6" t="s">
        <v>106</v>
      </c>
      <c r="G6" t="s">
        <v>61</v>
      </c>
      <c r="H6" t="s">
        <v>71</v>
      </c>
      <c r="J6" t="s">
        <v>1026</v>
      </c>
      <c r="N6" t="s">
        <v>977</v>
      </c>
      <c r="O6" t="s">
        <v>535</v>
      </c>
      <c r="R6" t="s">
        <v>66</v>
      </c>
      <c r="S6" t="s">
        <v>191</v>
      </c>
      <c r="W6" t="s">
        <v>351</v>
      </c>
      <c r="X6" t="s">
        <v>560</v>
      </c>
      <c r="Y6" t="s">
        <v>575</v>
      </c>
      <c r="AA6" t="s">
        <v>198</v>
      </c>
      <c r="AB6" t="s">
        <v>410</v>
      </c>
      <c r="AC6" t="s">
        <v>228</v>
      </c>
      <c r="AF6" t="s">
        <v>1074</v>
      </c>
      <c r="AG6" t="s">
        <v>372</v>
      </c>
      <c r="AH6" t="s">
        <v>280</v>
      </c>
      <c r="AI6" t="s">
        <v>419</v>
      </c>
      <c r="AJ6" t="s">
        <v>665</v>
      </c>
      <c r="AL6" t="s">
        <v>77</v>
      </c>
      <c r="AS6" t="s">
        <v>432</v>
      </c>
      <c r="AT6" t="s">
        <v>587</v>
      </c>
      <c r="AW6" t="s">
        <v>90</v>
      </c>
      <c r="AX6" t="s">
        <v>104</v>
      </c>
      <c r="AY6" t="s">
        <v>596</v>
      </c>
      <c r="BC6" t="s">
        <v>111</v>
      </c>
      <c r="BE6" t="s">
        <v>718</v>
      </c>
      <c r="BG6" t="s">
        <v>1092</v>
      </c>
      <c r="BH6" t="s">
        <v>387</v>
      </c>
      <c r="BL6" t="s">
        <v>246</v>
      </c>
      <c r="BN6" t="s">
        <v>257</v>
      </c>
      <c r="BO6" t="s">
        <v>617</v>
      </c>
      <c r="BQ6" t="s">
        <v>892</v>
      </c>
      <c r="BR6" t="s">
        <v>205</v>
      </c>
      <c r="BS6" t="s">
        <v>494</v>
      </c>
      <c r="BT6" t="s">
        <v>447</v>
      </c>
      <c r="BU6" t="s">
        <v>299</v>
      </c>
      <c r="BW6" t="s">
        <v>212</v>
      </c>
      <c r="BZ6" t="s">
        <v>175</v>
      </c>
      <c r="CA6" t="s">
        <v>266</v>
      </c>
      <c r="CD6" t="s">
        <v>464</v>
      </c>
      <c r="CE6" t="s">
        <v>682</v>
      </c>
      <c r="CH6" t="s">
        <v>455</v>
      </c>
      <c r="CI6" t="s">
        <v>921</v>
      </c>
      <c r="CJ6" t="s">
        <v>1041</v>
      </c>
      <c r="CK6" t="s">
        <v>689</v>
      </c>
      <c r="CL6" t="s">
        <v>624</v>
      </c>
      <c r="CM6" t="s">
        <v>501</v>
      </c>
      <c r="CP6" t="s">
        <v>995</v>
      </c>
      <c r="CU6" t="s">
        <v>743</v>
      </c>
      <c r="CV6" t="s">
        <v>127</v>
      </c>
      <c r="CW6" t="s">
        <v>934</v>
      </c>
      <c r="CZ6" t="s">
        <v>709</v>
      </c>
      <c r="DA6" t="s">
        <v>144</v>
      </c>
      <c r="DB6" t="s">
        <v>842</v>
      </c>
      <c r="DC6" t="s">
        <v>328</v>
      </c>
      <c r="DD6" t="s">
        <v>153</v>
      </c>
      <c r="DF6" t="s">
        <v>168</v>
      </c>
      <c r="DI6" t="s">
        <v>941</v>
      </c>
      <c r="DL6" t="s">
        <v>631</v>
      </c>
      <c r="DN6" t="s">
        <v>515</v>
      </c>
      <c r="DO6" t="s">
        <v>766</v>
      </c>
      <c r="DS6" t="s">
        <v>477</v>
      </c>
      <c r="DT6" t="s">
        <v>398</v>
      </c>
      <c r="DW6" t="s">
        <v>861</v>
      </c>
      <c r="DX6" t="s">
        <v>339</v>
      </c>
      <c r="DZ6" t="s">
        <v>1052</v>
      </c>
      <c r="EC6" t="s">
        <v>642</v>
      </c>
      <c r="EE6" t="s">
        <v>1104</v>
      </c>
      <c r="EF6" t="s">
        <v>729</v>
      </c>
      <c r="EI6" t="s">
        <v>1008</v>
      </c>
    </row>
    <row r="7" spans="1:140" x14ac:dyDescent="0.25">
      <c r="A7" s="17" t="s">
        <v>345</v>
      </c>
      <c r="B7" t="str">
        <f t="shared" si="0"/>
        <v>DEV</v>
      </c>
      <c r="C7" s="18">
        <f t="shared" si="1"/>
        <v>1</v>
      </c>
      <c r="D7" t="s">
        <v>98</v>
      </c>
      <c r="E7" t="s">
        <v>120</v>
      </c>
      <c r="G7" t="s">
        <v>73</v>
      </c>
      <c r="H7" t="s">
        <v>60</v>
      </c>
      <c r="N7" t="s">
        <v>979</v>
      </c>
      <c r="O7" t="s">
        <v>537</v>
      </c>
      <c r="R7" t="s">
        <v>69</v>
      </c>
      <c r="W7" t="s">
        <v>353</v>
      </c>
      <c r="X7" t="s">
        <v>562</v>
      </c>
      <c r="Y7" t="s">
        <v>570</v>
      </c>
      <c r="AB7" t="s">
        <v>412</v>
      </c>
      <c r="AG7" t="s">
        <v>374</v>
      </c>
      <c r="AH7" t="s">
        <v>282</v>
      </c>
      <c r="AI7" t="s">
        <v>421</v>
      </c>
      <c r="AJ7" t="s">
        <v>667</v>
      </c>
      <c r="AL7" t="s">
        <v>79</v>
      </c>
      <c r="AS7" t="s">
        <v>434</v>
      </c>
      <c r="AT7" t="s">
        <v>589</v>
      </c>
      <c r="AW7" t="s">
        <v>92</v>
      </c>
      <c r="AY7" t="s">
        <v>598</v>
      </c>
      <c r="BC7" t="s">
        <v>113</v>
      </c>
      <c r="BE7" t="s">
        <v>720</v>
      </c>
      <c r="BG7" t="s">
        <v>1094</v>
      </c>
      <c r="BH7" t="s">
        <v>389</v>
      </c>
      <c r="BL7" t="s">
        <v>248</v>
      </c>
      <c r="BN7" t="s">
        <v>259</v>
      </c>
      <c r="BQ7" t="s">
        <v>894</v>
      </c>
      <c r="BU7" t="s">
        <v>301</v>
      </c>
      <c r="BW7" t="s">
        <v>214</v>
      </c>
      <c r="BZ7" t="s">
        <v>177</v>
      </c>
      <c r="CA7" t="s">
        <v>268</v>
      </c>
      <c r="CD7" t="s">
        <v>466</v>
      </c>
      <c r="CH7" t="s">
        <v>457</v>
      </c>
      <c r="CI7" t="s">
        <v>923</v>
      </c>
      <c r="CJ7" t="s">
        <v>1043</v>
      </c>
      <c r="CK7" t="s">
        <v>691</v>
      </c>
      <c r="CP7" t="s">
        <v>997</v>
      </c>
      <c r="CU7" t="s">
        <v>745</v>
      </c>
      <c r="CV7" t="s">
        <v>129</v>
      </c>
      <c r="DA7" t="s">
        <v>146</v>
      </c>
      <c r="DB7" t="s">
        <v>837</v>
      </c>
      <c r="DC7" t="s">
        <v>330</v>
      </c>
      <c r="DD7" t="s">
        <v>155</v>
      </c>
      <c r="DI7" t="s">
        <v>943</v>
      </c>
      <c r="DL7" t="s">
        <v>633</v>
      </c>
      <c r="DN7" t="s">
        <v>517</v>
      </c>
      <c r="DO7" t="s">
        <v>768</v>
      </c>
      <c r="DS7" t="s">
        <v>479</v>
      </c>
      <c r="DT7" t="s">
        <v>400</v>
      </c>
      <c r="DW7" t="s">
        <v>863</v>
      </c>
      <c r="DX7" t="s">
        <v>341</v>
      </c>
      <c r="DZ7" t="s">
        <v>1054</v>
      </c>
      <c r="EC7" t="s">
        <v>644</v>
      </c>
      <c r="EF7" t="s">
        <v>731</v>
      </c>
      <c r="EI7" t="s">
        <v>1010</v>
      </c>
    </row>
    <row r="8" spans="1:140" x14ac:dyDescent="0.25">
      <c r="A8" s="17" t="s">
        <v>404</v>
      </c>
      <c r="B8" t="str">
        <f t="shared" si="0"/>
        <v>DOR</v>
      </c>
      <c r="C8" s="18">
        <f t="shared" si="1"/>
        <v>1</v>
      </c>
      <c r="D8" t="s">
        <v>98</v>
      </c>
      <c r="E8" t="s">
        <v>170</v>
      </c>
      <c r="G8" t="s">
        <v>73</v>
      </c>
      <c r="H8" t="s">
        <v>75</v>
      </c>
      <c r="N8" t="s">
        <v>981</v>
      </c>
      <c r="O8" t="s">
        <v>539</v>
      </c>
      <c r="R8" t="s">
        <v>71</v>
      </c>
      <c r="X8" t="s">
        <v>564</v>
      </c>
      <c r="Y8" t="s">
        <v>578</v>
      </c>
      <c r="AG8" t="s">
        <v>376</v>
      </c>
      <c r="AH8" t="s">
        <v>284</v>
      </c>
      <c r="AI8" t="s">
        <v>423</v>
      </c>
      <c r="AJ8" t="s">
        <v>669</v>
      </c>
      <c r="AL8" t="s">
        <v>81</v>
      </c>
      <c r="AS8" t="s">
        <v>436</v>
      </c>
      <c r="AW8" t="s">
        <v>94</v>
      </c>
      <c r="AY8" t="s">
        <v>600</v>
      </c>
      <c r="BC8" t="s">
        <v>115</v>
      </c>
      <c r="BE8" t="s">
        <v>722</v>
      </c>
      <c r="BG8" t="s">
        <v>1096</v>
      </c>
      <c r="BH8" t="s">
        <v>391</v>
      </c>
      <c r="BL8" t="s">
        <v>250</v>
      </c>
      <c r="BQ8" t="s">
        <v>896</v>
      </c>
      <c r="BU8" t="s">
        <v>303</v>
      </c>
      <c r="CA8" t="s">
        <v>270</v>
      </c>
      <c r="CD8" t="s">
        <v>468</v>
      </c>
      <c r="CI8" t="s">
        <v>925</v>
      </c>
      <c r="CK8" t="s">
        <v>693</v>
      </c>
      <c r="CU8" t="s">
        <v>747</v>
      </c>
      <c r="CV8" t="s">
        <v>131</v>
      </c>
      <c r="DB8" t="s">
        <v>846</v>
      </c>
      <c r="DC8" t="s">
        <v>332</v>
      </c>
      <c r="DD8" t="s">
        <v>157</v>
      </c>
      <c r="DI8" t="s">
        <v>945</v>
      </c>
      <c r="DL8" t="s">
        <v>635</v>
      </c>
      <c r="DN8" t="s">
        <v>519</v>
      </c>
      <c r="DO8" t="s">
        <v>770</v>
      </c>
      <c r="DS8" t="s">
        <v>481</v>
      </c>
      <c r="DT8" t="s">
        <v>402</v>
      </c>
      <c r="DZ8" t="s">
        <v>1056</v>
      </c>
      <c r="EC8" t="s">
        <v>646</v>
      </c>
      <c r="EF8" t="s">
        <v>733</v>
      </c>
      <c r="EI8" t="s">
        <v>1012</v>
      </c>
    </row>
    <row r="9" spans="1:140" x14ac:dyDescent="0.25">
      <c r="A9" s="17" t="s">
        <v>483</v>
      </c>
      <c r="B9" t="str">
        <f t="shared" si="0"/>
        <v>HEY</v>
      </c>
      <c r="C9" s="18">
        <f t="shared" si="1"/>
        <v>1</v>
      </c>
      <c r="D9" t="s">
        <v>98</v>
      </c>
      <c r="E9" t="s">
        <v>122</v>
      </c>
      <c r="G9" t="s">
        <v>73</v>
      </c>
      <c r="H9" t="s">
        <v>77</v>
      </c>
      <c r="N9" t="s">
        <v>983</v>
      </c>
      <c r="O9" t="s">
        <v>541</v>
      </c>
      <c r="X9" t="s">
        <v>566</v>
      </c>
      <c r="Y9" t="s">
        <v>580</v>
      </c>
      <c r="AG9" t="s">
        <v>378</v>
      </c>
      <c r="AH9" t="s">
        <v>286</v>
      </c>
      <c r="AI9" t="s">
        <v>425</v>
      </c>
      <c r="AJ9" t="s">
        <v>671</v>
      </c>
      <c r="AL9" t="s">
        <v>83</v>
      </c>
      <c r="AS9" t="s">
        <v>438</v>
      </c>
      <c r="AW9" t="s">
        <v>96</v>
      </c>
      <c r="AY9" t="s">
        <v>602</v>
      </c>
      <c r="BC9" t="s">
        <v>117</v>
      </c>
      <c r="BQ9" t="s">
        <v>898</v>
      </c>
      <c r="BU9" t="s">
        <v>305</v>
      </c>
      <c r="CD9" t="s">
        <v>470</v>
      </c>
      <c r="CI9" t="s">
        <v>927</v>
      </c>
      <c r="CK9" t="s">
        <v>711</v>
      </c>
      <c r="CU9" t="s">
        <v>749</v>
      </c>
      <c r="CV9" t="s">
        <v>133</v>
      </c>
      <c r="DD9" t="s">
        <v>159</v>
      </c>
      <c r="DI9" t="s">
        <v>947</v>
      </c>
      <c r="DN9" t="s">
        <v>521</v>
      </c>
      <c r="DO9" t="s">
        <v>772</v>
      </c>
      <c r="DZ9" t="s">
        <v>1058</v>
      </c>
      <c r="EC9" t="s">
        <v>648</v>
      </c>
      <c r="EF9" t="s">
        <v>735</v>
      </c>
      <c r="EI9" t="s">
        <v>1014</v>
      </c>
    </row>
    <row r="10" spans="1:140" x14ac:dyDescent="0.25">
      <c r="A10" s="17" t="s">
        <v>529</v>
      </c>
      <c r="B10" t="str">
        <f t="shared" si="0"/>
        <v>LYM</v>
      </c>
      <c r="C10" s="18">
        <f t="shared" si="1"/>
        <v>1</v>
      </c>
      <c r="D10" t="s">
        <v>98</v>
      </c>
      <c r="E10" t="s">
        <v>139</v>
      </c>
      <c r="G10" t="s">
        <v>73</v>
      </c>
      <c r="H10" t="s">
        <v>79</v>
      </c>
      <c r="N10" t="s">
        <v>985</v>
      </c>
      <c r="O10" t="s">
        <v>543</v>
      </c>
      <c r="X10" t="s">
        <v>568</v>
      </c>
      <c r="AG10" t="s">
        <v>380</v>
      </c>
      <c r="AH10" t="s">
        <v>288</v>
      </c>
      <c r="AJ10" t="s">
        <v>673</v>
      </c>
      <c r="AS10" t="s">
        <v>440</v>
      </c>
      <c r="AY10" t="s">
        <v>604</v>
      </c>
      <c r="BQ10" t="s">
        <v>900</v>
      </c>
      <c r="BU10" t="s">
        <v>307</v>
      </c>
      <c r="CU10" t="s">
        <v>751</v>
      </c>
      <c r="CV10" t="s">
        <v>135</v>
      </c>
      <c r="DD10" t="s">
        <v>161</v>
      </c>
      <c r="DI10" t="s">
        <v>949</v>
      </c>
      <c r="DN10" t="s">
        <v>523</v>
      </c>
      <c r="DO10" t="s">
        <v>774</v>
      </c>
      <c r="EI10" t="s">
        <v>1016</v>
      </c>
    </row>
    <row r="11" spans="1:140" x14ac:dyDescent="0.25">
      <c r="A11" s="17" t="s">
        <v>612</v>
      </c>
      <c r="B11" t="str">
        <f t="shared" si="0"/>
        <v>MAR</v>
      </c>
      <c r="C11" s="18">
        <f t="shared" si="1"/>
        <v>1</v>
      </c>
      <c r="D11" t="s">
        <v>98</v>
      </c>
      <c r="E11" t="s">
        <v>148</v>
      </c>
      <c r="G11" t="s">
        <v>73</v>
      </c>
      <c r="H11" t="s">
        <v>81</v>
      </c>
      <c r="O11" t="s">
        <v>545</v>
      </c>
      <c r="AH11" t="s">
        <v>290</v>
      </c>
      <c r="AJ11" t="s">
        <v>675</v>
      </c>
      <c r="AY11" t="s">
        <v>606</v>
      </c>
      <c r="BQ11" t="s">
        <v>902</v>
      </c>
      <c r="BU11" t="s">
        <v>309</v>
      </c>
      <c r="CU11" t="s">
        <v>753</v>
      </c>
      <c r="CV11" t="s">
        <v>137</v>
      </c>
      <c r="DI11" t="s">
        <v>951</v>
      </c>
      <c r="DN11" t="s">
        <v>525</v>
      </c>
      <c r="DO11" t="s">
        <v>776</v>
      </c>
      <c r="EI11" t="s">
        <v>1018</v>
      </c>
    </row>
    <row r="12" spans="1:140" x14ac:dyDescent="0.25">
      <c r="A12" s="17" t="s">
        <v>650</v>
      </c>
      <c r="B12" t="str">
        <f t="shared" si="0"/>
        <v>MIL</v>
      </c>
      <c r="C12" s="18">
        <f t="shared" si="1"/>
        <v>1</v>
      </c>
      <c r="D12" t="s">
        <v>98</v>
      </c>
      <c r="E12" t="s">
        <v>163</v>
      </c>
      <c r="G12" t="s">
        <v>73</v>
      </c>
      <c r="H12" t="s">
        <v>83</v>
      </c>
      <c r="O12" t="s">
        <v>547</v>
      </c>
      <c r="AH12" t="s">
        <v>292</v>
      </c>
      <c r="AY12" t="s">
        <v>608</v>
      </c>
      <c r="BQ12" t="s">
        <v>904</v>
      </c>
      <c r="BU12" t="s">
        <v>311</v>
      </c>
      <c r="CU12" t="s">
        <v>755</v>
      </c>
      <c r="DI12" t="s">
        <v>953</v>
      </c>
      <c r="DO12" t="s">
        <v>737</v>
      </c>
    </row>
    <row r="13" spans="1:140" x14ac:dyDescent="0.25">
      <c r="A13" s="17" t="s">
        <v>737</v>
      </c>
      <c r="B13" t="str">
        <f t="shared" si="0"/>
        <v>PEW</v>
      </c>
      <c r="C13" s="18">
        <f t="shared" si="1"/>
        <v>1</v>
      </c>
      <c r="D13" t="s">
        <v>179</v>
      </c>
      <c r="E13" t="s">
        <v>180</v>
      </c>
      <c r="G13" t="s">
        <v>85</v>
      </c>
      <c r="H13" t="s">
        <v>86</v>
      </c>
      <c r="O13" t="s">
        <v>549</v>
      </c>
      <c r="AY13" t="s">
        <v>610</v>
      </c>
      <c r="BQ13" t="s">
        <v>906</v>
      </c>
      <c r="BU13" t="s">
        <v>313</v>
      </c>
      <c r="CU13" t="s">
        <v>757</v>
      </c>
      <c r="DI13" t="s">
        <v>955</v>
      </c>
      <c r="DO13" t="s">
        <v>779</v>
      </c>
    </row>
    <row r="14" spans="1:140" x14ac:dyDescent="0.25">
      <c r="A14" s="17" t="s">
        <v>2</v>
      </c>
      <c r="B14" t="str">
        <f t="shared" si="0"/>
        <v>POO</v>
      </c>
      <c r="C14" s="18">
        <f t="shared" si="1"/>
        <v>1</v>
      </c>
      <c r="D14" t="s">
        <v>179</v>
      </c>
      <c r="E14" t="s">
        <v>185</v>
      </c>
      <c r="G14" t="s">
        <v>85</v>
      </c>
      <c r="H14" t="s">
        <v>88</v>
      </c>
      <c r="O14" t="s">
        <v>551</v>
      </c>
      <c r="BQ14" t="s">
        <v>908</v>
      </c>
      <c r="BU14" t="s">
        <v>315</v>
      </c>
      <c r="CU14" t="s">
        <v>759</v>
      </c>
      <c r="DI14" t="s">
        <v>957</v>
      </c>
      <c r="DO14" t="s">
        <v>781</v>
      </c>
    </row>
    <row r="15" spans="1:140" x14ac:dyDescent="0.25">
      <c r="A15" s="17" t="s">
        <v>836</v>
      </c>
      <c r="B15" t="str">
        <f t="shared" si="0"/>
        <v>PUR</v>
      </c>
      <c r="C15" s="18">
        <f t="shared" si="1"/>
        <v>1</v>
      </c>
      <c r="D15" t="s">
        <v>179</v>
      </c>
      <c r="E15" t="s">
        <v>193</v>
      </c>
      <c r="G15" t="s">
        <v>85</v>
      </c>
      <c r="H15" t="s">
        <v>90</v>
      </c>
      <c r="O15" t="s">
        <v>553</v>
      </c>
      <c r="BQ15" t="s">
        <v>910</v>
      </c>
      <c r="BU15" t="s">
        <v>317</v>
      </c>
      <c r="DI15" t="s">
        <v>959</v>
      </c>
      <c r="DO15" t="s">
        <v>783</v>
      </c>
    </row>
    <row r="16" spans="1:140" x14ac:dyDescent="0.25">
      <c r="A16" s="17" t="s">
        <v>865</v>
      </c>
      <c r="B16" t="str">
        <f t="shared" si="0"/>
        <v>SAL</v>
      </c>
      <c r="C16" s="18">
        <f t="shared" si="1"/>
        <v>1</v>
      </c>
      <c r="D16" t="s">
        <v>179</v>
      </c>
      <c r="E16" t="s">
        <v>223</v>
      </c>
      <c r="G16" t="s">
        <v>85</v>
      </c>
      <c r="H16" t="s">
        <v>92</v>
      </c>
      <c r="BQ16" t="s">
        <v>912</v>
      </c>
      <c r="BU16" t="s">
        <v>319</v>
      </c>
      <c r="DI16" t="s">
        <v>961</v>
      </c>
      <c r="DO16" t="s">
        <v>785</v>
      </c>
    </row>
    <row r="17" spans="1:119" x14ac:dyDescent="0.25">
      <c r="A17" s="17" t="s">
        <v>886</v>
      </c>
      <c r="B17" t="str">
        <f t="shared" si="0"/>
        <v>SHE</v>
      </c>
      <c r="C17" s="18">
        <f t="shared" si="1"/>
        <v>1</v>
      </c>
      <c r="D17" t="s">
        <v>179</v>
      </c>
      <c r="E17" t="s">
        <v>200</v>
      </c>
      <c r="G17" t="s">
        <v>85</v>
      </c>
      <c r="H17" t="s">
        <v>94</v>
      </c>
      <c r="BQ17" t="s">
        <v>914</v>
      </c>
      <c r="BU17" t="s">
        <v>321</v>
      </c>
      <c r="DI17" t="s">
        <v>963</v>
      </c>
      <c r="DO17" t="s">
        <v>787</v>
      </c>
    </row>
    <row r="18" spans="1:119" x14ac:dyDescent="0.25">
      <c r="A18" s="17" t="s">
        <v>969</v>
      </c>
      <c r="B18" t="str">
        <f t="shared" si="0"/>
        <v>STO</v>
      </c>
      <c r="C18" s="18">
        <f t="shared" si="1"/>
        <v>1</v>
      </c>
      <c r="D18" t="s">
        <v>179</v>
      </c>
      <c r="E18" t="s">
        <v>207</v>
      </c>
      <c r="G18" t="s">
        <v>85</v>
      </c>
      <c r="H18" t="s">
        <v>96</v>
      </c>
      <c r="DI18" t="s">
        <v>965</v>
      </c>
      <c r="DO18" t="s">
        <v>789</v>
      </c>
    </row>
    <row r="19" spans="1:119" x14ac:dyDescent="0.25">
      <c r="A19" s="17" t="s">
        <v>1020</v>
      </c>
      <c r="B19" t="str">
        <f t="shared" si="0"/>
        <v>WEY</v>
      </c>
      <c r="C19" s="18">
        <f t="shared" si="1"/>
        <v>1</v>
      </c>
      <c r="D19" t="s">
        <v>179</v>
      </c>
      <c r="E19" t="s">
        <v>216</v>
      </c>
      <c r="G19" t="s">
        <v>99</v>
      </c>
      <c r="H19" t="s">
        <v>100</v>
      </c>
      <c r="DI19" t="s">
        <v>967</v>
      </c>
    </row>
    <row r="20" spans="1:119" ht="15.75" thickBot="1" x14ac:dyDescent="0.3">
      <c r="A20" s="19" t="s">
        <v>661</v>
      </c>
      <c r="B20" s="26" t="str">
        <f t="shared" si="0"/>
        <v>WIM</v>
      </c>
      <c r="C20" s="20">
        <f t="shared" si="1"/>
        <v>1</v>
      </c>
      <c r="D20" t="s">
        <v>179</v>
      </c>
      <c r="E20" t="s">
        <v>221</v>
      </c>
      <c r="G20" t="s">
        <v>99</v>
      </c>
      <c r="H20" t="s">
        <v>102</v>
      </c>
    </row>
    <row r="21" spans="1:119" x14ac:dyDescent="0.25">
      <c r="D21" t="s">
        <v>179</v>
      </c>
      <c r="E21" t="s">
        <v>230</v>
      </c>
      <c r="G21" t="s">
        <v>99</v>
      </c>
      <c r="H21" t="s">
        <v>104</v>
      </c>
    </row>
    <row r="22" spans="1:119" ht="15.75" thickBot="1" x14ac:dyDescent="0.3">
      <c r="D22" t="s">
        <v>179</v>
      </c>
      <c r="E22" t="s">
        <v>235</v>
      </c>
      <c r="G22" t="s">
        <v>106</v>
      </c>
      <c r="H22" t="s">
        <v>107</v>
      </c>
    </row>
    <row r="23" spans="1:119" ht="15.75" thickBot="1" x14ac:dyDescent="0.3">
      <c r="A23" s="23" t="s">
        <v>1108</v>
      </c>
      <c r="B23" s="24"/>
      <c r="D23" t="s">
        <v>240</v>
      </c>
      <c r="E23" t="s">
        <v>241</v>
      </c>
      <c r="G23" t="s">
        <v>106</v>
      </c>
      <c r="H23" t="s">
        <v>109</v>
      </c>
    </row>
    <row r="24" spans="1:119" x14ac:dyDescent="0.25">
      <c r="A24" s="17" t="s">
        <v>1109</v>
      </c>
      <c r="B24" s="21" t="s">
        <v>188</v>
      </c>
      <c r="D24" t="s">
        <v>240</v>
      </c>
      <c r="E24" t="s">
        <v>252</v>
      </c>
      <c r="G24" t="s">
        <v>106</v>
      </c>
      <c r="H24" t="s">
        <v>111</v>
      </c>
      <c r="J24" s="88"/>
    </row>
    <row r="25" spans="1:119" x14ac:dyDescent="0.25">
      <c r="A25" s="17" t="s">
        <v>1110</v>
      </c>
      <c r="B25" s="21" t="s">
        <v>34</v>
      </c>
      <c r="D25" t="s">
        <v>240</v>
      </c>
      <c r="E25" t="s">
        <v>261</v>
      </c>
      <c r="G25" t="s">
        <v>106</v>
      </c>
      <c r="H25" t="s">
        <v>113</v>
      </c>
    </row>
    <row r="26" spans="1:119" x14ac:dyDescent="0.25">
      <c r="A26" s="17" t="s">
        <v>1111</v>
      </c>
      <c r="B26" s="21" t="s">
        <v>68</v>
      </c>
      <c r="D26" t="s">
        <v>240</v>
      </c>
      <c r="E26" t="s">
        <v>272</v>
      </c>
      <c r="G26" t="s">
        <v>106</v>
      </c>
      <c r="H26" t="s">
        <v>115</v>
      </c>
    </row>
    <row r="27" spans="1:119" x14ac:dyDescent="0.25">
      <c r="A27" s="17" t="s">
        <v>1112</v>
      </c>
      <c r="B27" s="21" t="s">
        <v>119</v>
      </c>
      <c r="D27" t="s">
        <v>274</v>
      </c>
      <c r="E27" t="s">
        <v>275</v>
      </c>
      <c r="G27" t="s">
        <v>106</v>
      </c>
      <c r="H27" t="s">
        <v>117</v>
      </c>
    </row>
    <row r="28" spans="1:119" ht="15.75" thickBot="1" x14ac:dyDescent="0.3">
      <c r="A28" s="19" t="s">
        <v>1113</v>
      </c>
      <c r="B28" s="22" t="s">
        <v>449</v>
      </c>
      <c r="D28" t="s">
        <v>274</v>
      </c>
      <c r="E28" t="s">
        <v>294</v>
      </c>
      <c r="G28" t="s">
        <v>120</v>
      </c>
      <c r="H28" t="s">
        <v>120</v>
      </c>
    </row>
    <row r="29" spans="1:119" x14ac:dyDescent="0.25">
      <c r="D29" t="s">
        <v>274</v>
      </c>
      <c r="E29" t="s">
        <v>323</v>
      </c>
      <c r="G29" t="s">
        <v>170</v>
      </c>
      <c r="H29" t="s">
        <v>171</v>
      </c>
    </row>
    <row r="30" spans="1:119" x14ac:dyDescent="0.25">
      <c r="D30" t="s">
        <v>274</v>
      </c>
      <c r="E30" t="s">
        <v>334</v>
      </c>
      <c r="G30" t="s">
        <v>170</v>
      </c>
      <c r="H30" t="s">
        <v>173</v>
      </c>
    </row>
    <row r="31" spans="1:119" x14ac:dyDescent="0.25">
      <c r="D31" t="s">
        <v>274</v>
      </c>
      <c r="E31" t="s">
        <v>343</v>
      </c>
      <c r="G31" t="s">
        <v>170</v>
      </c>
      <c r="H31" t="s">
        <v>175</v>
      </c>
    </row>
    <row r="32" spans="1:119" x14ac:dyDescent="0.25">
      <c r="D32" t="s">
        <v>345</v>
      </c>
      <c r="E32" t="s">
        <v>346</v>
      </c>
      <c r="G32" t="s">
        <v>170</v>
      </c>
      <c r="H32" t="s">
        <v>177</v>
      </c>
    </row>
    <row r="33" spans="4:8" x14ac:dyDescent="0.25">
      <c r="D33" t="s">
        <v>345</v>
      </c>
      <c r="E33" t="s">
        <v>367</v>
      </c>
      <c r="G33" t="s">
        <v>122</v>
      </c>
      <c r="H33" t="s">
        <v>123</v>
      </c>
    </row>
    <row r="34" spans="4:8" x14ac:dyDescent="0.25">
      <c r="D34" t="s">
        <v>345</v>
      </c>
      <c r="E34" t="s">
        <v>355</v>
      </c>
      <c r="G34" t="s">
        <v>122</v>
      </c>
      <c r="H34" t="s">
        <v>125</v>
      </c>
    </row>
    <row r="35" spans="4:8" x14ac:dyDescent="0.25">
      <c r="D35" t="s">
        <v>345</v>
      </c>
      <c r="E35" t="s">
        <v>358</v>
      </c>
      <c r="G35" t="s">
        <v>122</v>
      </c>
      <c r="H35" t="s">
        <v>127</v>
      </c>
    </row>
    <row r="36" spans="4:8" x14ac:dyDescent="0.25">
      <c r="D36" t="s">
        <v>345</v>
      </c>
      <c r="E36" t="s">
        <v>382</v>
      </c>
      <c r="G36" t="s">
        <v>122</v>
      </c>
      <c r="H36" t="s">
        <v>129</v>
      </c>
    </row>
    <row r="37" spans="4:8" x14ac:dyDescent="0.25">
      <c r="D37" t="s">
        <v>345</v>
      </c>
      <c r="E37" t="s">
        <v>360</v>
      </c>
      <c r="G37" t="s">
        <v>122</v>
      </c>
      <c r="H37" t="s">
        <v>131</v>
      </c>
    </row>
    <row r="38" spans="4:8" x14ac:dyDescent="0.25">
      <c r="D38" t="s">
        <v>345</v>
      </c>
      <c r="E38" t="s">
        <v>365</v>
      </c>
      <c r="G38" t="s">
        <v>122</v>
      </c>
      <c r="H38" t="s">
        <v>133</v>
      </c>
    </row>
    <row r="39" spans="4:8" x14ac:dyDescent="0.25">
      <c r="D39" t="s">
        <v>345</v>
      </c>
      <c r="E39" t="s">
        <v>393</v>
      </c>
      <c r="G39" t="s">
        <v>122</v>
      </c>
      <c r="H39" t="s">
        <v>135</v>
      </c>
    </row>
    <row r="40" spans="4:8" x14ac:dyDescent="0.25">
      <c r="D40" t="s">
        <v>404</v>
      </c>
      <c r="E40" t="s">
        <v>405</v>
      </c>
      <c r="G40" t="s">
        <v>122</v>
      </c>
      <c r="H40" t="s">
        <v>137</v>
      </c>
    </row>
    <row r="41" spans="4:8" x14ac:dyDescent="0.25">
      <c r="D41" t="s">
        <v>404</v>
      </c>
      <c r="E41" t="s">
        <v>414</v>
      </c>
      <c r="G41" t="s">
        <v>139</v>
      </c>
      <c r="H41" t="s">
        <v>140</v>
      </c>
    </row>
    <row r="42" spans="4:8" x14ac:dyDescent="0.25">
      <c r="D42" t="s">
        <v>404</v>
      </c>
      <c r="E42" t="s">
        <v>427</v>
      </c>
      <c r="G42" t="s">
        <v>139</v>
      </c>
      <c r="H42" t="s">
        <v>142</v>
      </c>
    </row>
    <row r="43" spans="4:8" x14ac:dyDescent="0.25">
      <c r="D43" t="s">
        <v>404</v>
      </c>
      <c r="E43" t="s">
        <v>442</v>
      </c>
      <c r="G43" t="s">
        <v>139</v>
      </c>
      <c r="H43" t="s">
        <v>144</v>
      </c>
    </row>
    <row r="44" spans="4:8" x14ac:dyDescent="0.25">
      <c r="D44" t="s">
        <v>404</v>
      </c>
      <c r="E44" t="s">
        <v>459</v>
      </c>
      <c r="G44" t="s">
        <v>139</v>
      </c>
      <c r="H44" t="s">
        <v>146</v>
      </c>
    </row>
    <row r="45" spans="4:8" x14ac:dyDescent="0.25">
      <c r="D45" t="s">
        <v>404</v>
      </c>
      <c r="E45" t="s">
        <v>450</v>
      </c>
      <c r="G45" t="s">
        <v>148</v>
      </c>
      <c r="H45" t="s">
        <v>149</v>
      </c>
    </row>
    <row r="46" spans="4:8" x14ac:dyDescent="0.25">
      <c r="D46" t="s">
        <v>404</v>
      </c>
      <c r="E46" t="s">
        <v>472</v>
      </c>
      <c r="G46" t="s">
        <v>148</v>
      </c>
      <c r="H46" t="s">
        <v>151</v>
      </c>
    </row>
    <row r="47" spans="4:8" x14ac:dyDescent="0.25">
      <c r="D47" t="s">
        <v>483</v>
      </c>
      <c r="E47" t="s">
        <v>484</v>
      </c>
      <c r="G47" t="s">
        <v>148</v>
      </c>
      <c r="H47" t="s">
        <v>153</v>
      </c>
    </row>
    <row r="48" spans="4:8" x14ac:dyDescent="0.25">
      <c r="D48" t="s">
        <v>483</v>
      </c>
      <c r="E48" t="s">
        <v>489</v>
      </c>
      <c r="G48" t="s">
        <v>148</v>
      </c>
      <c r="H48" t="s">
        <v>155</v>
      </c>
    </row>
    <row r="49" spans="4:8" x14ac:dyDescent="0.25">
      <c r="D49" t="s">
        <v>483</v>
      </c>
      <c r="E49" t="s">
        <v>496</v>
      </c>
      <c r="G49" t="s">
        <v>148</v>
      </c>
      <c r="H49" t="s">
        <v>157</v>
      </c>
    </row>
    <row r="50" spans="4:8" x14ac:dyDescent="0.25">
      <c r="D50" t="s">
        <v>483</v>
      </c>
      <c r="E50" t="s">
        <v>508</v>
      </c>
      <c r="G50" t="s">
        <v>148</v>
      </c>
      <c r="H50" t="s">
        <v>159</v>
      </c>
    </row>
    <row r="51" spans="4:8" x14ac:dyDescent="0.25">
      <c r="D51" t="s">
        <v>483</v>
      </c>
      <c r="E51" t="s">
        <v>510</v>
      </c>
      <c r="G51" t="s">
        <v>148</v>
      </c>
      <c r="H51" t="s">
        <v>161</v>
      </c>
    </row>
    <row r="52" spans="4:8" x14ac:dyDescent="0.25">
      <c r="D52" t="s">
        <v>483</v>
      </c>
      <c r="E52" t="s">
        <v>527</v>
      </c>
      <c r="G52" t="s">
        <v>163</v>
      </c>
      <c r="H52" t="s">
        <v>164</v>
      </c>
    </row>
    <row r="53" spans="4:8" x14ac:dyDescent="0.25">
      <c r="D53" t="s">
        <v>483</v>
      </c>
      <c r="E53" t="s">
        <v>503</v>
      </c>
      <c r="G53" t="s">
        <v>163</v>
      </c>
      <c r="H53" t="s">
        <v>166</v>
      </c>
    </row>
    <row r="54" spans="4:8" x14ac:dyDescent="0.25">
      <c r="D54" t="s">
        <v>529</v>
      </c>
      <c r="E54" t="s">
        <v>530</v>
      </c>
      <c r="G54" t="s">
        <v>163</v>
      </c>
      <c r="H54" t="s">
        <v>168</v>
      </c>
    </row>
    <row r="55" spans="4:8" x14ac:dyDescent="0.25">
      <c r="D55" t="s">
        <v>529</v>
      </c>
      <c r="E55" t="s">
        <v>555</v>
      </c>
      <c r="G55" t="s">
        <v>180</v>
      </c>
      <c r="H55" t="s">
        <v>181</v>
      </c>
    </row>
    <row r="56" spans="4:8" x14ac:dyDescent="0.25">
      <c r="D56" t="s">
        <v>529</v>
      </c>
      <c r="E56" t="s">
        <v>570</v>
      </c>
      <c r="G56" t="s">
        <v>180</v>
      </c>
      <c r="H56" t="s">
        <v>183</v>
      </c>
    </row>
    <row r="57" spans="4:8" x14ac:dyDescent="0.25">
      <c r="D57" t="s">
        <v>529</v>
      </c>
      <c r="E57" t="s">
        <v>582</v>
      </c>
      <c r="G57" t="s">
        <v>185</v>
      </c>
      <c r="H57" t="s">
        <v>186</v>
      </c>
    </row>
    <row r="58" spans="4:8" x14ac:dyDescent="0.25">
      <c r="D58" t="s">
        <v>529</v>
      </c>
      <c r="E58" t="s">
        <v>591</v>
      </c>
      <c r="G58" t="s">
        <v>185</v>
      </c>
      <c r="H58" t="s">
        <v>189</v>
      </c>
    </row>
    <row r="59" spans="4:8" x14ac:dyDescent="0.25">
      <c r="D59" t="s">
        <v>612</v>
      </c>
      <c r="E59" t="s">
        <v>612</v>
      </c>
      <c r="G59" t="s">
        <v>185</v>
      </c>
      <c r="H59" t="s">
        <v>191</v>
      </c>
    </row>
    <row r="60" spans="4:8" x14ac:dyDescent="0.25">
      <c r="D60" t="s">
        <v>612</v>
      </c>
      <c r="E60" t="s">
        <v>619</v>
      </c>
      <c r="G60" t="s">
        <v>193</v>
      </c>
      <c r="H60" t="s">
        <v>194</v>
      </c>
    </row>
    <row r="61" spans="4:8" x14ac:dyDescent="0.25">
      <c r="D61" t="s">
        <v>612</v>
      </c>
      <c r="E61" t="s">
        <v>626</v>
      </c>
      <c r="G61" t="s">
        <v>193</v>
      </c>
      <c r="H61" t="s">
        <v>196</v>
      </c>
    </row>
    <row r="62" spans="4:8" x14ac:dyDescent="0.25">
      <c r="D62" t="s">
        <v>612</v>
      </c>
      <c r="E62" t="s">
        <v>637</v>
      </c>
      <c r="G62" t="s">
        <v>193</v>
      </c>
      <c r="H62" t="s">
        <v>198</v>
      </c>
    </row>
    <row r="63" spans="4:8" x14ac:dyDescent="0.25">
      <c r="D63" t="s">
        <v>650</v>
      </c>
      <c r="E63" t="s">
        <v>651</v>
      </c>
      <c r="G63" t="s">
        <v>223</v>
      </c>
      <c r="H63" t="s">
        <v>224</v>
      </c>
    </row>
    <row r="64" spans="4:8" x14ac:dyDescent="0.25">
      <c r="D64" t="s">
        <v>650</v>
      </c>
      <c r="E64" t="s">
        <v>656</v>
      </c>
      <c r="G64" t="s">
        <v>223</v>
      </c>
      <c r="H64" t="s">
        <v>226</v>
      </c>
    </row>
    <row r="65" spans="4:8" x14ac:dyDescent="0.25">
      <c r="D65" t="s">
        <v>650</v>
      </c>
      <c r="E65" t="s">
        <v>713</v>
      </c>
      <c r="G65" t="s">
        <v>223</v>
      </c>
      <c r="H65" t="s">
        <v>228</v>
      </c>
    </row>
    <row r="66" spans="4:8" x14ac:dyDescent="0.25">
      <c r="D66" t="s">
        <v>650</v>
      </c>
      <c r="E66" t="s">
        <v>677</v>
      </c>
      <c r="G66" t="s">
        <v>200</v>
      </c>
      <c r="H66" t="s">
        <v>201</v>
      </c>
    </row>
    <row r="67" spans="4:8" x14ac:dyDescent="0.25">
      <c r="D67" t="s">
        <v>650</v>
      </c>
      <c r="E67" t="s">
        <v>684</v>
      </c>
      <c r="G67" t="s">
        <v>200</v>
      </c>
      <c r="H67" t="s">
        <v>203</v>
      </c>
    </row>
    <row r="68" spans="4:8" x14ac:dyDescent="0.25">
      <c r="D68" t="s">
        <v>650</v>
      </c>
      <c r="E68" t="s">
        <v>695</v>
      </c>
      <c r="G68" t="s">
        <v>200</v>
      </c>
      <c r="H68" t="s">
        <v>205</v>
      </c>
    </row>
    <row r="69" spans="4:8" x14ac:dyDescent="0.25">
      <c r="D69" t="s">
        <v>650</v>
      </c>
      <c r="E69" t="s">
        <v>701</v>
      </c>
      <c r="G69" t="s">
        <v>207</v>
      </c>
      <c r="H69" t="s">
        <v>208</v>
      </c>
    </row>
    <row r="70" spans="4:8" x14ac:dyDescent="0.25">
      <c r="D70" t="s">
        <v>650</v>
      </c>
      <c r="E70" t="s">
        <v>724</v>
      </c>
      <c r="G70" t="s">
        <v>207</v>
      </c>
      <c r="H70" t="s">
        <v>210</v>
      </c>
    </row>
    <row r="71" spans="4:8" x14ac:dyDescent="0.25">
      <c r="D71" t="s">
        <v>737</v>
      </c>
      <c r="E71" t="s">
        <v>738</v>
      </c>
      <c r="G71" t="s">
        <v>207</v>
      </c>
      <c r="H71" t="s">
        <v>212</v>
      </c>
    </row>
    <row r="72" spans="4:8" x14ac:dyDescent="0.25">
      <c r="D72" t="s">
        <v>737</v>
      </c>
      <c r="E72" t="s">
        <v>761</v>
      </c>
      <c r="G72" t="s">
        <v>207</v>
      </c>
      <c r="H72" t="s">
        <v>214</v>
      </c>
    </row>
    <row r="73" spans="4:8" x14ac:dyDescent="0.25">
      <c r="D73" t="s">
        <v>2</v>
      </c>
      <c r="E73" t="s">
        <v>791</v>
      </c>
      <c r="G73" t="s">
        <v>216</v>
      </c>
      <c r="H73" t="s">
        <v>217</v>
      </c>
    </row>
    <row r="74" spans="4:8" x14ac:dyDescent="0.25">
      <c r="D74" t="s">
        <v>2</v>
      </c>
      <c r="E74" t="s">
        <v>793</v>
      </c>
      <c r="G74" t="s">
        <v>216</v>
      </c>
      <c r="H74" t="s">
        <v>219</v>
      </c>
    </row>
    <row r="75" spans="4:8" x14ac:dyDescent="0.25">
      <c r="D75" t="s">
        <v>2</v>
      </c>
      <c r="E75" t="s">
        <v>795</v>
      </c>
      <c r="G75" t="s">
        <v>221</v>
      </c>
      <c r="H75" t="s">
        <v>221</v>
      </c>
    </row>
    <row r="76" spans="4:8" x14ac:dyDescent="0.25">
      <c r="D76" t="s">
        <v>2</v>
      </c>
      <c r="E76" t="s">
        <v>797</v>
      </c>
      <c r="G76" t="s">
        <v>230</v>
      </c>
      <c r="H76" t="s">
        <v>231</v>
      </c>
    </row>
    <row r="77" spans="4:8" x14ac:dyDescent="0.25">
      <c r="D77" t="s">
        <v>2</v>
      </c>
      <c r="E77" t="s">
        <v>799</v>
      </c>
      <c r="G77" t="s">
        <v>230</v>
      </c>
      <c r="H77" t="s">
        <v>233</v>
      </c>
    </row>
    <row r="78" spans="4:8" x14ac:dyDescent="0.25">
      <c r="D78" t="s">
        <v>2</v>
      </c>
      <c r="E78" t="s">
        <v>801</v>
      </c>
      <c r="G78" t="s">
        <v>235</v>
      </c>
      <c r="H78" t="s">
        <v>236</v>
      </c>
    </row>
    <row r="79" spans="4:8" x14ac:dyDescent="0.25">
      <c r="D79" t="s">
        <v>2</v>
      </c>
      <c r="E79" t="s">
        <v>804</v>
      </c>
      <c r="G79" t="s">
        <v>235</v>
      </c>
      <c r="H79" t="s">
        <v>238</v>
      </c>
    </row>
    <row r="80" spans="4:8" x14ac:dyDescent="0.25">
      <c r="D80" t="s">
        <v>2</v>
      </c>
      <c r="E80" t="s">
        <v>807</v>
      </c>
      <c r="G80" t="s">
        <v>241</v>
      </c>
      <c r="H80" t="s">
        <v>242</v>
      </c>
    </row>
    <row r="81" spans="4:8" x14ac:dyDescent="0.25">
      <c r="D81" t="s">
        <v>2</v>
      </c>
      <c r="E81" t="s">
        <v>809</v>
      </c>
      <c r="G81" t="s">
        <v>241</v>
      </c>
      <c r="H81" t="s">
        <v>244</v>
      </c>
    </row>
    <row r="82" spans="4:8" x14ac:dyDescent="0.25">
      <c r="D82" t="s">
        <v>2</v>
      </c>
      <c r="E82" t="s">
        <v>811</v>
      </c>
      <c r="G82" t="s">
        <v>241</v>
      </c>
      <c r="H82" t="s">
        <v>246</v>
      </c>
    </row>
    <row r="83" spans="4:8" x14ac:dyDescent="0.25">
      <c r="D83" t="s">
        <v>2</v>
      </c>
      <c r="E83" t="s">
        <v>813</v>
      </c>
      <c r="G83" t="s">
        <v>241</v>
      </c>
      <c r="H83" t="s">
        <v>248</v>
      </c>
    </row>
    <row r="84" spans="4:8" x14ac:dyDescent="0.25">
      <c r="D84" t="s">
        <v>2</v>
      </c>
      <c r="E84" t="s">
        <v>818</v>
      </c>
      <c r="G84" t="s">
        <v>241</v>
      </c>
      <c r="H84" t="s">
        <v>250</v>
      </c>
    </row>
    <row r="85" spans="4:8" x14ac:dyDescent="0.25">
      <c r="D85" t="s">
        <v>2</v>
      </c>
      <c r="E85" t="s">
        <v>4</v>
      </c>
      <c r="G85" t="s">
        <v>252</v>
      </c>
      <c r="H85" t="s">
        <v>253</v>
      </c>
    </row>
    <row r="86" spans="4:8" x14ac:dyDescent="0.25">
      <c r="D86" t="s">
        <v>2</v>
      </c>
      <c r="E86" t="s">
        <v>831</v>
      </c>
      <c r="G86" t="s">
        <v>252</v>
      </c>
      <c r="H86" t="s">
        <v>255</v>
      </c>
    </row>
    <row r="87" spans="4:8" x14ac:dyDescent="0.25">
      <c r="D87" t="s">
        <v>2</v>
      </c>
      <c r="E87" t="s">
        <v>821</v>
      </c>
      <c r="G87" t="s">
        <v>252</v>
      </c>
      <c r="H87" t="s">
        <v>257</v>
      </c>
    </row>
    <row r="88" spans="4:8" x14ac:dyDescent="0.25">
      <c r="D88" t="s">
        <v>2</v>
      </c>
      <c r="E88" t="s">
        <v>823</v>
      </c>
      <c r="G88" t="s">
        <v>252</v>
      </c>
      <c r="H88" t="s">
        <v>259</v>
      </c>
    </row>
    <row r="89" spans="4:8" x14ac:dyDescent="0.25">
      <c r="D89" t="s">
        <v>2</v>
      </c>
      <c r="E89" t="s">
        <v>825</v>
      </c>
      <c r="G89" t="s">
        <v>261</v>
      </c>
      <c r="H89" t="s">
        <v>262</v>
      </c>
    </row>
    <row r="90" spans="4:8" x14ac:dyDescent="0.25">
      <c r="D90" t="s">
        <v>2</v>
      </c>
      <c r="E90" t="s">
        <v>827</v>
      </c>
      <c r="G90" t="s">
        <v>261</v>
      </c>
      <c r="H90" t="s">
        <v>264</v>
      </c>
    </row>
    <row r="91" spans="4:8" x14ac:dyDescent="0.25">
      <c r="D91" t="s">
        <v>2</v>
      </c>
      <c r="E91" t="s">
        <v>829</v>
      </c>
      <c r="G91" t="s">
        <v>261</v>
      </c>
      <c r="H91" t="s">
        <v>266</v>
      </c>
    </row>
    <row r="92" spans="4:8" x14ac:dyDescent="0.25">
      <c r="D92" t="s">
        <v>836</v>
      </c>
      <c r="E92" t="s">
        <v>837</v>
      </c>
      <c r="G92" t="s">
        <v>261</v>
      </c>
      <c r="H92" t="s">
        <v>268</v>
      </c>
    </row>
    <row r="93" spans="4:8" x14ac:dyDescent="0.25">
      <c r="D93" t="s">
        <v>836</v>
      </c>
      <c r="E93" t="s">
        <v>849</v>
      </c>
      <c r="G93" t="s">
        <v>261</v>
      </c>
      <c r="H93" t="s">
        <v>270</v>
      </c>
    </row>
    <row r="94" spans="4:8" x14ac:dyDescent="0.25">
      <c r="D94" t="s">
        <v>836</v>
      </c>
      <c r="E94" t="s">
        <v>854</v>
      </c>
      <c r="G94" t="s">
        <v>272</v>
      </c>
      <c r="H94" t="s">
        <v>272</v>
      </c>
    </row>
    <row r="95" spans="4:8" x14ac:dyDescent="0.25">
      <c r="D95" t="s">
        <v>836</v>
      </c>
      <c r="E95" t="s">
        <v>856</v>
      </c>
      <c r="G95" t="s">
        <v>275</v>
      </c>
      <c r="H95" t="s">
        <v>276</v>
      </c>
    </row>
    <row r="96" spans="4:8" x14ac:dyDescent="0.25">
      <c r="D96" t="s">
        <v>865</v>
      </c>
      <c r="E96" t="s">
        <v>866</v>
      </c>
      <c r="G96" t="s">
        <v>275</v>
      </c>
      <c r="H96" t="s">
        <v>278</v>
      </c>
    </row>
    <row r="97" spans="4:8" x14ac:dyDescent="0.25">
      <c r="D97" t="s">
        <v>865</v>
      </c>
      <c r="E97" t="s">
        <v>868</v>
      </c>
      <c r="G97" t="s">
        <v>275</v>
      </c>
      <c r="H97" t="s">
        <v>280</v>
      </c>
    </row>
    <row r="98" spans="4:8" x14ac:dyDescent="0.25">
      <c r="D98" t="s">
        <v>865</v>
      </c>
      <c r="E98" t="s">
        <v>870</v>
      </c>
      <c r="G98" t="s">
        <v>275</v>
      </c>
      <c r="H98" t="s">
        <v>282</v>
      </c>
    </row>
    <row r="99" spans="4:8" x14ac:dyDescent="0.25">
      <c r="D99" t="s">
        <v>865</v>
      </c>
      <c r="E99" t="s">
        <v>872</v>
      </c>
      <c r="G99" t="s">
        <v>275</v>
      </c>
      <c r="H99" t="s">
        <v>284</v>
      </c>
    </row>
    <row r="100" spans="4:8" x14ac:dyDescent="0.25">
      <c r="D100" t="s">
        <v>865</v>
      </c>
      <c r="E100" t="s">
        <v>877</v>
      </c>
      <c r="G100" t="s">
        <v>275</v>
      </c>
      <c r="H100" t="s">
        <v>286</v>
      </c>
    </row>
    <row r="101" spans="4:8" x14ac:dyDescent="0.25">
      <c r="D101" t="s">
        <v>865</v>
      </c>
      <c r="E101" t="s">
        <v>882</v>
      </c>
      <c r="G101" t="s">
        <v>275</v>
      </c>
      <c r="H101" t="s">
        <v>288</v>
      </c>
    </row>
    <row r="102" spans="4:8" x14ac:dyDescent="0.25">
      <c r="D102" t="s">
        <v>865</v>
      </c>
      <c r="E102" t="s">
        <v>884</v>
      </c>
      <c r="G102" t="s">
        <v>275</v>
      </c>
      <c r="H102" t="s">
        <v>290</v>
      </c>
    </row>
    <row r="103" spans="4:8" x14ac:dyDescent="0.25">
      <c r="D103" t="s">
        <v>886</v>
      </c>
      <c r="E103" t="s">
        <v>887</v>
      </c>
      <c r="G103" t="s">
        <v>275</v>
      </c>
      <c r="H103" t="s">
        <v>292</v>
      </c>
    </row>
    <row r="104" spans="4:8" x14ac:dyDescent="0.25">
      <c r="D104" t="s">
        <v>886</v>
      </c>
      <c r="E104" t="s">
        <v>916</v>
      </c>
      <c r="G104" t="s">
        <v>294</v>
      </c>
      <c r="H104" t="s">
        <v>295</v>
      </c>
    </row>
    <row r="105" spans="4:8" x14ac:dyDescent="0.25">
      <c r="D105" t="s">
        <v>886</v>
      </c>
      <c r="E105" t="s">
        <v>929</v>
      </c>
      <c r="G105" t="s">
        <v>294</v>
      </c>
      <c r="H105" t="s">
        <v>297</v>
      </c>
    </row>
    <row r="106" spans="4:8" x14ac:dyDescent="0.25">
      <c r="D106" t="s">
        <v>886</v>
      </c>
      <c r="E106" t="s">
        <v>936</v>
      </c>
      <c r="G106" t="s">
        <v>294</v>
      </c>
      <c r="H106" t="s">
        <v>299</v>
      </c>
    </row>
    <row r="107" spans="4:8" x14ac:dyDescent="0.25">
      <c r="D107" t="s">
        <v>969</v>
      </c>
      <c r="E107" t="s">
        <v>970</v>
      </c>
      <c r="G107" t="s">
        <v>294</v>
      </c>
      <c r="H107" t="s">
        <v>301</v>
      </c>
    </row>
    <row r="108" spans="4:8" x14ac:dyDescent="0.25">
      <c r="D108" t="s">
        <v>969</v>
      </c>
      <c r="E108" t="s">
        <v>972</v>
      </c>
      <c r="G108" t="s">
        <v>294</v>
      </c>
      <c r="H108" t="s">
        <v>303</v>
      </c>
    </row>
    <row r="109" spans="4:8" x14ac:dyDescent="0.25">
      <c r="D109" t="s">
        <v>969</v>
      </c>
      <c r="E109" t="s">
        <v>987</v>
      </c>
      <c r="G109" t="s">
        <v>294</v>
      </c>
      <c r="H109" t="s">
        <v>305</v>
      </c>
    </row>
    <row r="110" spans="4:8" x14ac:dyDescent="0.25">
      <c r="D110" t="s">
        <v>969</v>
      </c>
      <c r="E110" t="s">
        <v>990</v>
      </c>
      <c r="G110" t="s">
        <v>294</v>
      </c>
      <c r="H110" t="s">
        <v>307</v>
      </c>
    </row>
    <row r="111" spans="4:8" x14ac:dyDescent="0.25">
      <c r="D111" t="s">
        <v>969</v>
      </c>
      <c r="E111" t="s">
        <v>1001</v>
      </c>
      <c r="G111" t="s">
        <v>294</v>
      </c>
      <c r="H111" t="s">
        <v>309</v>
      </c>
    </row>
    <row r="112" spans="4:8" x14ac:dyDescent="0.25">
      <c r="D112" t="s">
        <v>969</v>
      </c>
      <c r="E112" t="s">
        <v>1003</v>
      </c>
      <c r="G112" t="s">
        <v>294</v>
      </c>
      <c r="H112" t="s">
        <v>311</v>
      </c>
    </row>
    <row r="113" spans="4:8" x14ac:dyDescent="0.25">
      <c r="D113" t="s">
        <v>1020</v>
      </c>
      <c r="E113" t="s">
        <v>1021</v>
      </c>
      <c r="G113" t="s">
        <v>294</v>
      </c>
      <c r="H113" t="s">
        <v>313</v>
      </c>
    </row>
    <row r="114" spans="4:8" x14ac:dyDescent="0.25">
      <c r="D114" t="s">
        <v>1020</v>
      </c>
      <c r="E114" t="s">
        <v>1028</v>
      </c>
      <c r="G114" t="s">
        <v>294</v>
      </c>
      <c r="H114" t="s">
        <v>315</v>
      </c>
    </row>
    <row r="115" spans="4:8" x14ac:dyDescent="0.25">
      <c r="D115" t="s">
        <v>1020</v>
      </c>
      <c r="E115" t="s">
        <v>1033</v>
      </c>
      <c r="G115" t="s">
        <v>294</v>
      </c>
      <c r="H115" t="s">
        <v>317</v>
      </c>
    </row>
    <row r="116" spans="4:8" x14ac:dyDescent="0.25">
      <c r="D116" t="s">
        <v>1020</v>
      </c>
      <c r="E116" t="s">
        <v>1036</v>
      </c>
      <c r="G116" t="s">
        <v>294</v>
      </c>
      <c r="H116" t="s">
        <v>319</v>
      </c>
    </row>
    <row r="117" spans="4:8" x14ac:dyDescent="0.25">
      <c r="D117" t="s">
        <v>1020</v>
      </c>
      <c r="E117" t="s">
        <v>1045</v>
      </c>
      <c r="G117" t="s">
        <v>294</v>
      </c>
      <c r="H117" t="s">
        <v>321</v>
      </c>
    </row>
    <row r="118" spans="4:8" x14ac:dyDescent="0.25">
      <c r="D118" t="s">
        <v>1020</v>
      </c>
      <c r="E118" t="s">
        <v>1047</v>
      </c>
      <c r="G118" t="s">
        <v>323</v>
      </c>
      <c r="H118" t="s">
        <v>324</v>
      </c>
    </row>
    <row r="119" spans="4:8" x14ac:dyDescent="0.25">
      <c r="D119" t="s">
        <v>1020</v>
      </c>
      <c r="E119" t="s">
        <v>1060</v>
      </c>
      <c r="G119" t="s">
        <v>323</v>
      </c>
      <c r="H119" t="s">
        <v>326</v>
      </c>
    </row>
    <row r="120" spans="4:8" x14ac:dyDescent="0.25">
      <c r="D120" t="s">
        <v>1020</v>
      </c>
      <c r="E120" t="s">
        <v>1062</v>
      </c>
      <c r="G120" t="s">
        <v>323</v>
      </c>
      <c r="H120" t="s">
        <v>328</v>
      </c>
    </row>
    <row r="121" spans="4:8" x14ac:dyDescent="0.25">
      <c r="D121" t="s">
        <v>661</v>
      </c>
      <c r="E121" t="s">
        <v>1067</v>
      </c>
      <c r="G121" t="s">
        <v>323</v>
      </c>
      <c r="H121" t="s">
        <v>330</v>
      </c>
    </row>
    <row r="122" spans="4:8" x14ac:dyDescent="0.25">
      <c r="D122" t="s">
        <v>661</v>
      </c>
      <c r="E122" t="s">
        <v>1069</v>
      </c>
      <c r="G122" t="s">
        <v>323</v>
      </c>
      <c r="H122" t="s">
        <v>332</v>
      </c>
    </row>
    <row r="123" spans="4:8" x14ac:dyDescent="0.25">
      <c r="D123" t="s">
        <v>661</v>
      </c>
      <c r="E123" t="s">
        <v>1076</v>
      </c>
      <c r="G123" t="s">
        <v>334</v>
      </c>
      <c r="H123" t="s">
        <v>335</v>
      </c>
    </row>
    <row r="124" spans="4:8" x14ac:dyDescent="0.25">
      <c r="D124" t="s">
        <v>661</v>
      </c>
      <c r="E124" t="s">
        <v>1078</v>
      </c>
      <c r="G124" t="s">
        <v>334</v>
      </c>
      <c r="H124" t="s">
        <v>337</v>
      </c>
    </row>
    <row r="125" spans="4:8" x14ac:dyDescent="0.25">
      <c r="D125" t="s">
        <v>661</v>
      </c>
      <c r="E125" t="s">
        <v>1080</v>
      </c>
      <c r="G125" t="s">
        <v>334</v>
      </c>
      <c r="H125" t="s">
        <v>339</v>
      </c>
    </row>
    <row r="126" spans="4:8" x14ac:dyDescent="0.25">
      <c r="D126" t="s">
        <v>661</v>
      </c>
      <c r="E126" t="s">
        <v>662</v>
      </c>
      <c r="G126" t="s">
        <v>334</v>
      </c>
      <c r="H126" t="s">
        <v>341</v>
      </c>
    </row>
    <row r="127" spans="4:8" x14ac:dyDescent="0.25">
      <c r="D127" t="s">
        <v>661</v>
      </c>
      <c r="E127" t="s">
        <v>1085</v>
      </c>
      <c r="G127" t="s">
        <v>343</v>
      </c>
      <c r="H127" t="s">
        <v>343</v>
      </c>
    </row>
    <row r="128" spans="4:8" x14ac:dyDescent="0.25">
      <c r="D128" t="s">
        <v>661</v>
      </c>
      <c r="E128" t="s">
        <v>1098</v>
      </c>
      <c r="G128" t="s">
        <v>346</v>
      </c>
      <c r="H128" t="s">
        <v>347</v>
      </c>
    </row>
    <row r="129" spans="4:8" x14ac:dyDescent="0.25">
      <c r="D129" t="s">
        <v>661</v>
      </c>
      <c r="E129" t="s">
        <v>1100</v>
      </c>
      <c r="G129" t="s">
        <v>346</v>
      </c>
      <c r="H129" t="s">
        <v>349</v>
      </c>
    </row>
    <row r="130" spans="4:8" x14ac:dyDescent="0.25">
      <c r="D130" t="s">
        <v>661</v>
      </c>
      <c r="E130" t="s">
        <v>1087</v>
      </c>
      <c r="G130" t="s">
        <v>346</v>
      </c>
      <c r="H130" t="s">
        <v>351</v>
      </c>
    </row>
    <row r="131" spans="4:8" x14ac:dyDescent="0.25">
      <c r="D131" t="s">
        <v>661</v>
      </c>
      <c r="E131" t="s">
        <v>706</v>
      </c>
      <c r="G131" t="s">
        <v>346</v>
      </c>
      <c r="H131" t="s">
        <v>353</v>
      </c>
    </row>
    <row r="132" spans="4:8" x14ac:dyDescent="0.25">
      <c r="G132" t="s">
        <v>367</v>
      </c>
      <c r="H132" t="s">
        <v>368</v>
      </c>
    </row>
    <row r="133" spans="4:8" x14ac:dyDescent="0.25">
      <c r="G133" t="s">
        <v>367</v>
      </c>
      <c r="H133" t="s">
        <v>370</v>
      </c>
    </row>
    <row r="134" spans="4:8" x14ac:dyDescent="0.25">
      <c r="G134" t="s">
        <v>367</v>
      </c>
      <c r="H134" t="s">
        <v>372</v>
      </c>
    </row>
    <row r="135" spans="4:8" x14ac:dyDescent="0.25">
      <c r="G135" t="s">
        <v>367</v>
      </c>
      <c r="H135" t="s">
        <v>374</v>
      </c>
    </row>
    <row r="136" spans="4:8" x14ac:dyDescent="0.25">
      <c r="G136" t="s">
        <v>367</v>
      </c>
      <c r="H136" t="s">
        <v>376</v>
      </c>
    </row>
    <row r="137" spans="4:8" x14ac:dyDescent="0.25">
      <c r="G137" t="s">
        <v>367</v>
      </c>
      <c r="H137" t="s">
        <v>378</v>
      </c>
    </row>
    <row r="138" spans="4:8" x14ac:dyDescent="0.25">
      <c r="G138" t="s">
        <v>367</v>
      </c>
      <c r="H138" t="s">
        <v>380</v>
      </c>
    </row>
    <row r="139" spans="4:8" x14ac:dyDescent="0.25">
      <c r="G139" t="s">
        <v>355</v>
      </c>
      <c r="H139" t="s">
        <v>356</v>
      </c>
    </row>
    <row r="140" spans="4:8" x14ac:dyDescent="0.25">
      <c r="G140" t="s">
        <v>358</v>
      </c>
      <c r="H140" t="s">
        <v>358</v>
      </c>
    </row>
    <row r="141" spans="4:8" x14ac:dyDescent="0.25">
      <c r="G141" t="s">
        <v>382</v>
      </c>
      <c r="H141" t="s">
        <v>383</v>
      </c>
    </row>
    <row r="142" spans="4:8" x14ac:dyDescent="0.25">
      <c r="G142" t="s">
        <v>382</v>
      </c>
      <c r="H142" t="s">
        <v>385</v>
      </c>
    </row>
    <row r="143" spans="4:8" x14ac:dyDescent="0.25">
      <c r="G143" t="s">
        <v>382</v>
      </c>
      <c r="H143" t="s">
        <v>387</v>
      </c>
    </row>
    <row r="144" spans="4:8" x14ac:dyDescent="0.25">
      <c r="G144" t="s">
        <v>382</v>
      </c>
      <c r="H144" t="s">
        <v>389</v>
      </c>
    </row>
    <row r="145" spans="7:8" x14ac:dyDescent="0.25">
      <c r="G145" t="s">
        <v>382</v>
      </c>
      <c r="H145" t="s">
        <v>391</v>
      </c>
    </row>
    <row r="146" spans="7:8" x14ac:dyDescent="0.25">
      <c r="G146" t="s">
        <v>360</v>
      </c>
      <c r="H146" t="s">
        <v>361</v>
      </c>
    </row>
    <row r="147" spans="7:8" x14ac:dyDescent="0.25">
      <c r="G147" t="s">
        <v>360</v>
      </c>
      <c r="H147" t="s">
        <v>363</v>
      </c>
    </row>
    <row r="148" spans="7:8" x14ac:dyDescent="0.25">
      <c r="G148" t="s">
        <v>365</v>
      </c>
      <c r="H148" t="s">
        <v>365</v>
      </c>
    </row>
    <row r="149" spans="7:8" x14ac:dyDescent="0.25">
      <c r="G149" t="s">
        <v>393</v>
      </c>
      <c r="H149" t="s">
        <v>394</v>
      </c>
    </row>
    <row r="150" spans="7:8" x14ac:dyDescent="0.25">
      <c r="G150" t="s">
        <v>393</v>
      </c>
      <c r="H150" t="s">
        <v>396</v>
      </c>
    </row>
    <row r="151" spans="7:8" x14ac:dyDescent="0.25">
      <c r="G151" t="s">
        <v>393</v>
      </c>
      <c r="H151" t="s">
        <v>398</v>
      </c>
    </row>
    <row r="152" spans="7:8" x14ac:dyDescent="0.25">
      <c r="G152" t="s">
        <v>393</v>
      </c>
      <c r="H152" t="s">
        <v>400</v>
      </c>
    </row>
    <row r="153" spans="7:8" x14ac:dyDescent="0.25">
      <c r="G153" t="s">
        <v>393</v>
      </c>
      <c r="H153" t="s">
        <v>402</v>
      </c>
    </row>
    <row r="154" spans="7:8" x14ac:dyDescent="0.25">
      <c r="G154" t="s">
        <v>405</v>
      </c>
      <c r="H154" t="s">
        <v>406</v>
      </c>
    </row>
    <row r="155" spans="7:8" x14ac:dyDescent="0.25">
      <c r="G155" t="s">
        <v>405</v>
      </c>
      <c r="H155" t="s">
        <v>408</v>
      </c>
    </row>
    <row r="156" spans="7:8" x14ac:dyDescent="0.25">
      <c r="G156" t="s">
        <v>405</v>
      </c>
      <c r="H156" t="s">
        <v>410</v>
      </c>
    </row>
    <row r="157" spans="7:8" x14ac:dyDescent="0.25">
      <c r="G157" t="s">
        <v>405</v>
      </c>
      <c r="H157" t="s">
        <v>412</v>
      </c>
    </row>
    <row r="158" spans="7:8" x14ac:dyDescent="0.25">
      <c r="G158" t="s">
        <v>414</v>
      </c>
      <c r="H158" t="s">
        <v>415</v>
      </c>
    </row>
    <row r="159" spans="7:8" x14ac:dyDescent="0.25">
      <c r="G159" t="s">
        <v>414</v>
      </c>
      <c r="H159" t="s">
        <v>417</v>
      </c>
    </row>
    <row r="160" spans="7:8" x14ac:dyDescent="0.25">
      <c r="G160" t="s">
        <v>414</v>
      </c>
      <c r="H160" t="s">
        <v>419</v>
      </c>
    </row>
    <row r="161" spans="7:8" x14ac:dyDescent="0.25">
      <c r="G161" t="s">
        <v>414</v>
      </c>
      <c r="H161" t="s">
        <v>421</v>
      </c>
    </row>
    <row r="162" spans="7:8" x14ac:dyDescent="0.25">
      <c r="G162" t="s">
        <v>414</v>
      </c>
      <c r="H162" t="s">
        <v>423</v>
      </c>
    </row>
    <row r="163" spans="7:8" x14ac:dyDescent="0.25">
      <c r="G163" t="s">
        <v>414</v>
      </c>
      <c r="H163" t="s">
        <v>425</v>
      </c>
    </row>
    <row r="164" spans="7:8" x14ac:dyDescent="0.25">
      <c r="G164" t="s">
        <v>427</v>
      </c>
      <c r="H164" t="s">
        <v>428</v>
      </c>
    </row>
    <row r="165" spans="7:8" x14ac:dyDescent="0.25">
      <c r="G165" t="s">
        <v>427</v>
      </c>
      <c r="H165" t="s">
        <v>430</v>
      </c>
    </row>
    <row r="166" spans="7:8" x14ac:dyDescent="0.25">
      <c r="G166" t="s">
        <v>427</v>
      </c>
      <c r="H166" t="s">
        <v>432</v>
      </c>
    </row>
    <row r="167" spans="7:8" x14ac:dyDescent="0.25">
      <c r="G167" t="s">
        <v>427</v>
      </c>
      <c r="H167" t="s">
        <v>434</v>
      </c>
    </row>
    <row r="168" spans="7:8" x14ac:dyDescent="0.25">
      <c r="G168" t="s">
        <v>427</v>
      </c>
      <c r="H168" t="s">
        <v>436</v>
      </c>
    </row>
    <row r="169" spans="7:8" x14ac:dyDescent="0.25">
      <c r="G169" t="s">
        <v>427</v>
      </c>
      <c r="H169" t="s">
        <v>438</v>
      </c>
    </row>
    <row r="170" spans="7:8" x14ac:dyDescent="0.25">
      <c r="G170" t="s">
        <v>427</v>
      </c>
      <c r="H170" t="s">
        <v>440</v>
      </c>
    </row>
    <row r="171" spans="7:8" x14ac:dyDescent="0.25">
      <c r="G171" t="s">
        <v>442</v>
      </c>
      <c r="H171" t="s">
        <v>443</v>
      </c>
    </row>
    <row r="172" spans="7:8" x14ac:dyDescent="0.25">
      <c r="G172" t="s">
        <v>442</v>
      </c>
      <c r="H172" t="s">
        <v>445</v>
      </c>
    </row>
    <row r="173" spans="7:8" x14ac:dyDescent="0.25">
      <c r="G173" t="s">
        <v>442</v>
      </c>
      <c r="H173" t="s">
        <v>447</v>
      </c>
    </row>
    <row r="174" spans="7:8" x14ac:dyDescent="0.25">
      <c r="G174" t="s">
        <v>459</v>
      </c>
      <c r="H174" t="s">
        <v>460</v>
      </c>
    </row>
    <row r="175" spans="7:8" x14ac:dyDescent="0.25">
      <c r="G175" t="s">
        <v>459</v>
      </c>
      <c r="H175" t="s">
        <v>462</v>
      </c>
    </row>
    <row r="176" spans="7:8" x14ac:dyDescent="0.25">
      <c r="G176" t="s">
        <v>459</v>
      </c>
      <c r="H176" t="s">
        <v>464</v>
      </c>
    </row>
    <row r="177" spans="7:8" x14ac:dyDescent="0.25">
      <c r="G177" t="s">
        <v>459</v>
      </c>
      <c r="H177" t="s">
        <v>466</v>
      </c>
    </row>
    <row r="178" spans="7:8" x14ac:dyDescent="0.25">
      <c r="G178" t="s">
        <v>459</v>
      </c>
      <c r="H178" t="s">
        <v>468</v>
      </c>
    </row>
    <row r="179" spans="7:8" x14ac:dyDescent="0.25">
      <c r="G179" t="s">
        <v>459</v>
      </c>
      <c r="H179" t="s">
        <v>470</v>
      </c>
    </row>
    <row r="180" spans="7:8" x14ac:dyDescent="0.25">
      <c r="G180" t="s">
        <v>450</v>
      </c>
      <c r="H180" t="s">
        <v>451</v>
      </c>
    </row>
    <row r="181" spans="7:8" x14ac:dyDescent="0.25">
      <c r="G181" t="s">
        <v>450</v>
      </c>
      <c r="H181" t="s">
        <v>453</v>
      </c>
    </row>
    <row r="182" spans="7:8" x14ac:dyDescent="0.25">
      <c r="G182" t="s">
        <v>450</v>
      </c>
      <c r="H182" t="s">
        <v>455</v>
      </c>
    </row>
    <row r="183" spans="7:8" x14ac:dyDescent="0.25">
      <c r="G183" t="s">
        <v>450</v>
      </c>
      <c r="H183" t="s">
        <v>457</v>
      </c>
    </row>
    <row r="184" spans="7:8" x14ac:dyDescent="0.25">
      <c r="G184" t="s">
        <v>472</v>
      </c>
      <c r="H184" t="s">
        <v>473</v>
      </c>
    </row>
    <row r="185" spans="7:8" x14ac:dyDescent="0.25">
      <c r="G185" t="s">
        <v>472</v>
      </c>
      <c r="H185" t="s">
        <v>475</v>
      </c>
    </row>
    <row r="186" spans="7:8" x14ac:dyDescent="0.25">
      <c r="G186" t="s">
        <v>472</v>
      </c>
      <c r="H186" t="s">
        <v>477</v>
      </c>
    </row>
    <row r="187" spans="7:8" x14ac:dyDescent="0.25">
      <c r="G187" t="s">
        <v>472</v>
      </c>
      <c r="H187" t="s">
        <v>479</v>
      </c>
    </row>
    <row r="188" spans="7:8" x14ac:dyDescent="0.25">
      <c r="G188" t="s">
        <v>472</v>
      </c>
      <c r="H188" t="s">
        <v>481</v>
      </c>
    </row>
    <row r="189" spans="7:8" x14ac:dyDescent="0.25">
      <c r="G189" t="s">
        <v>484</v>
      </c>
      <c r="H189" t="s">
        <v>485</v>
      </c>
    </row>
    <row r="190" spans="7:8" x14ac:dyDescent="0.25">
      <c r="G190" t="s">
        <v>484</v>
      </c>
      <c r="H190" t="s">
        <v>487</v>
      </c>
    </row>
    <row r="191" spans="7:8" x14ac:dyDescent="0.25">
      <c r="G191" t="s">
        <v>489</v>
      </c>
      <c r="H191" t="s">
        <v>490</v>
      </c>
    </row>
    <row r="192" spans="7:8" x14ac:dyDescent="0.25">
      <c r="G192" t="s">
        <v>489</v>
      </c>
      <c r="H192" t="s">
        <v>492</v>
      </c>
    </row>
    <row r="193" spans="7:8" x14ac:dyDescent="0.25">
      <c r="G193" t="s">
        <v>489</v>
      </c>
      <c r="H193" t="s">
        <v>494</v>
      </c>
    </row>
    <row r="194" spans="7:8" x14ac:dyDescent="0.25">
      <c r="G194" t="s">
        <v>496</v>
      </c>
      <c r="H194" t="s">
        <v>497</v>
      </c>
    </row>
    <row r="195" spans="7:8" x14ac:dyDescent="0.25">
      <c r="G195" t="s">
        <v>496</v>
      </c>
      <c r="H195" t="s">
        <v>499</v>
      </c>
    </row>
    <row r="196" spans="7:8" x14ac:dyDescent="0.25">
      <c r="G196" t="s">
        <v>496</v>
      </c>
      <c r="H196" t="s">
        <v>501</v>
      </c>
    </row>
    <row r="197" spans="7:8" x14ac:dyDescent="0.25">
      <c r="G197" t="s">
        <v>508</v>
      </c>
      <c r="H197" t="s">
        <v>508</v>
      </c>
    </row>
    <row r="198" spans="7:8" x14ac:dyDescent="0.25">
      <c r="G198" t="s">
        <v>510</v>
      </c>
      <c r="H198" t="s">
        <v>511</v>
      </c>
    </row>
    <row r="199" spans="7:8" x14ac:dyDescent="0.25">
      <c r="G199" t="s">
        <v>510</v>
      </c>
      <c r="H199" t="s">
        <v>513</v>
      </c>
    </row>
    <row r="200" spans="7:8" x14ac:dyDescent="0.25">
      <c r="G200" t="s">
        <v>510</v>
      </c>
      <c r="H200" t="s">
        <v>515</v>
      </c>
    </row>
    <row r="201" spans="7:8" x14ac:dyDescent="0.25">
      <c r="G201" t="s">
        <v>510</v>
      </c>
      <c r="H201" t="s">
        <v>517</v>
      </c>
    </row>
    <row r="202" spans="7:8" x14ac:dyDescent="0.25">
      <c r="G202" t="s">
        <v>510</v>
      </c>
      <c r="H202" t="s">
        <v>519</v>
      </c>
    </row>
    <row r="203" spans="7:8" x14ac:dyDescent="0.25">
      <c r="G203" t="s">
        <v>510</v>
      </c>
      <c r="H203" t="s">
        <v>521</v>
      </c>
    </row>
    <row r="204" spans="7:8" x14ac:dyDescent="0.25">
      <c r="G204" t="s">
        <v>510</v>
      </c>
      <c r="H204" t="s">
        <v>523</v>
      </c>
    </row>
    <row r="205" spans="7:8" x14ac:dyDescent="0.25">
      <c r="G205" t="s">
        <v>510</v>
      </c>
      <c r="H205" t="s">
        <v>525</v>
      </c>
    </row>
    <row r="206" spans="7:8" x14ac:dyDescent="0.25">
      <c r="G206" t="s">
        <v>527</v>
      </c>
      <c r="H206" t="s">
        <v>527</v>
      </c>
    </row>
    <row r="207" spans="7:8" x14ac:dyDescent="0.25">
      <c r="G207" t="s">
        <v>503</v>
      </c>
      <c r="H207" t="s">
        <v>504</v>
      </c>
    </row>
    <row r="208" spans="7:8" x14ac:dyDescent="0.25">
      <c r="G208" t="s">
        <v>503</v>
      </c>
      <c r="H208" t="s">
        <v>506</v>
      </c>
    </row>
    <row r="209" spans="7:8" x14ac:dyDescent="0.25">
      <c r="G209" t="s">
        <v>530</v>
      </c>
      <c r="H209" t="s">
        <v>531</v>
      </c>
    </row>
    <row r="210" spans="7:8" x14ac:dyDescent="0.25">
      <c r="G210" t="s">
        <v>530</v>
      </c>
      <c r="H210" t="s">
        <v>533</v>
      </c>
    </row>
    <row r="211" spans="7:8" x14ac:dyDescent="0.25">
      <c r="G211" t="s">
        <v>530</v>
      </c>
      <c r="H211" t="s">
        <v>535</v>
      </c>
    </row>
    <row r="212" spans="7:8" x14ac:dyDescent="0.25">
      <c r="G212" t="s">
        <v>530</v>
      </c>
      <c r="H212" t="s">
        <v>537</v>
      </c>
    </row>
    <row r="213" spans="7:8" x14ac:dyDescent="0.25">
      <c r="G213" t="s">
        <v>530</v>
      </c>
      <c r="H213" t="s">
        <v>539</v>
      </c>
    </row>
    <row r="214" spans="7:8" x14ac:dyDescent="0.25">
      <c r="G214" t="s">
        <v>530</v>
      </c>
      <c r="H214" t="s">
        <v>541</v>
      </c>
    </row>
    <row r="215" spans="7:8" x14ac:dyDescent="0.25">
      <c r="G215" t="s">
        <v>530</v>
      </c>
      <c r="H215" t="s">
        <v>543</v>
      </c>
    </row>
    <row r="216" spans="7:8" x14ac:dyDescent="0.25">
      <c r="G216" t="s">
        <v>530</v>
      </c>
      <c r="H216" t="s">
        <v>545</v>
      </c>
    </row>
    <row r="217" spans="7:8" x14ac:dyDescent="0.25">
      <c r="G217" t="s">
        <v>530</v>
      </c>
      <c r="H217" t="s">
        <v>547</v>
      </c>
    </row>
    <row r="218" spans="7:8" x14ac:dyDescent="0.25">
      <c r="G218" t="s">
        <v>530</v>
      </c>
      <c r="H218" t="s">
        <v>549</v>
      </c>
    </row>
    <row r="219" spans="7:8" x14ac:dyDescent="0.25">
      <c r="G219" t="s">
        <v>530</v>
      </c>
      <c r="H219" t="s">
        <v>551</v>
      </c>
    </row>
    <row r="220" spans="7:8" x14ac:dyDescent="0.25">
      <c r="G220" t="s">
        <v>530</v>
      </c>
      <c r="H220" t="s">
        <v>553</v>
      </c>
    </row>
    <row r="221" spans="7:8" x14ac:dyDescent="0.25">
      <c r="G221" t="s">
        <v>555</v>
      </c>
      <c r="H221" t="s">
        <v>556</v>
      </c>
    </row>
    <row r="222" spans="7:8" x14ac:dyDescent="0.25">
      <c r="G222" t="s">
        <v>555</v>
      </c>
      <c r="H222" t="s">
        <v>558</v>
      </c>
    </row>
    <row r="223" spans="7:8" x14ac:dyDescent="0.25">
      <c r="G223" t="s">
        <v>555</v>
      </c>
      <c r="H223" t="s">
        <v>560</v>
      </c>
    </row>
    <row r="224" spans="7:8" x14ac:dyDescent="0.25">
      <c r="G224" t="s">
        <v>555</v>
      </c>
      <c r="H224" t="s">
        <v>562</v>
      </c>
    </row>
    <row r="225" spans="7:8" x14ac:dyDescent="0.25">
      <c r="G225" t="s">
        <v>555</v>
      </c>
      <c r="H225" t="s">
        <v>564</v>
      </c>
    </row>
    <row r="226" spans="7:8" x14ac:dyDescent="0.25">
      <c r="G226" t="s">
        <v>555</v>
      </c>
      <c r="H226" t="s">
        <v>566</v>
      </c>
    </row>
    <row r="227" spans="7:8" x14ac:dyDescent="0.25">
      <c r="G227" t="s">
        <v>555</v>
      </c>
      <c r="H227" t="s">
        <v>568</v>
      </c>
    </row>
    <row r="228" spans="7:8" x14ac:dyDescent="0.25">
      <c r="G228" t="s">
        <v>570</v>
      </c>
      <c r="H228" t="s">
        <v>571</v>
      </c>
    </row>
    <row r="229" spans="7:8" x14ac:dyDescent="0.25">
      <c r="G229" t="s">
        <v>570</v>
      </c>
      <c r="H229" t="s">
        <v>573</v>
      </c>
    </row>
    <row r="230" spans="7:8" x14ac:dyDescent="0.25">
      <c r="G230" t="s">
        <v>570</v>
      </c>
      <c r="H230" t="s">
        <v>575</v>
      </c>
    </row>
    <row r="231" spans="7:8" x14ac:dyDescent="0.25">
      <c r="G231" t="s">
        <v>570</v>
      </c>
      <c r="H231" t="s">
        <v>570</v>
      </c>
    </row>
    <row r="232" spans="7:8" x14ac:dyDescent="0.25">
      <c r="G232" t="s">
        <v>570</v>
      </c>
      <c r="H232" t="s">
        <v>578</v>
      </c>
    </row>
    <row r="233" spans="7:8" x14ac:dyDescent="0.25">
      <c r="G233" t="s">
        <v>570</v>
      </c>
      <c r="H233" t="s">
        <v>580</v>
      </c>
    </row>
    <row r="234" spans="7:8" x14ac:dyDescent="0.25">
      <c r="G234" t="s">
        <v>582</v>
      </c>
      <c r="H234" t="s">
        <v>583</v>
      </c>
    </row>
    <row r="235" spans="7:8" x14ac:dyDescent="0.25">
      <c r="G235" t="s">
        <v>582</v>
      </c>
      <c r="H235" t="s">
        <v>585</v>
      </c>
    </row>
    <row r="236" spans="7:8" x14ac:dyDescent="0.25">
      <c r="G236" t="s">
        <v>582</v>
      </c>
      <c r="H236" t="s">
        <v>587</v>
      </c>
    </row>
    <row r="237" spans="7:8" x14ac:dyDescent="0.25">
      <c r="G237" t="s">
        <v>582</v>
      </c>
      <c r="H237" t="s">
        <v>589</v>
      </c>
    </row>
    <row r="238" spans="7:8" x14ac:dyDescent="0.25">
      <c r="G238" t="s">
        <v>591</v>
      </c>
      <c r="H238" t="s">
        <v>592</v>
      </c>
    </row>
    <row r="239" spans="7:8" x14ac:dyDescent="0.25">
      <c r="G239" t="s">
        <v>591</v>
      </c>
      <c r="H239" t="s">
        <v>594</v>
      </c>
    </row>
    <row r="240" spans="7:8" x14ac:dyDescent="0.25">
      <c r="G240" t="s">
        <v>591</v>
      </c>
      <c r="H240" t="s">
        <v>596</v>
      </c>
    </row>
    <row r="241" spans="7:8" x14ac:dyDescent="0.25">
      <c r="G241" t="s">
        <v>591</v>
      </c>
      <c r="H241" t="s">
        <v>598</v>
      </c>
    </row>
    <row r="242" spans="7:8" x14ac:dyDescent="0.25">
      <c r="G242" t="s">
        <v>591</v>
      </c>
      <c r="H242" t="s">
        <v>600</v>
      </c>
    </row>
    <row r="243" spans="7:8" x14ac:dyDescent="0.25">
      <c r="G243" t="s">
        <v>591</v>
      </c>
      <c r="H243" t="s">
        <v>602</v>
      </c>
    </row>
    <row r="244" spans="7:8" x14ac:dyDescent="0.25">
      <c r="G244" t="s">
        <v>591</v>
      </c>
      <c r="H244" t="s">
        <v>604</v>
      </c>
    </row>
    <row r="245" spans="7:8" x14ac:dyDescent="0.25">
      <c r="G245" t="s">
        <v>591</v>
      </c>
      <c r="H245" t="s">
        <v>606</v>
      </c>
    </row>
    <row r="246" spans="7:8" x14ac:dyDescent="0.25">
      <c r="G246" t="s">
        <v>591</v>
      </c>
      <c r="H246" t="s">
        <v>608</v>
      </c>
    </row>
    <row r="247" spans="7:8" x14ac:dyDescent="0.25">
      <c r="G247" t="s">
        <v>591</v>
      </c>
      <c r="H247" t="s">
        <v>610</v>
      </c>
    </row>
    <row r="248" spans="7:8" x14ac:dyDescent="0.25">
      <c r="G248" t="s">
        <v>612</v>
      </c>
      <c r="H248" t="s">
        <v>613</v>
      </c>
    </row>
    <row r="249" spans="7:8" x14ac:dyDescent="0.25">
      <c r="G249" t="s">
        <v>612</v>
      </c>
      <c r="H249" t="s">
        <v>615</v>
      </c>
    </row>
    <row r="250" spans="7:8" x14ac:dyDescent="0.25">
      <c r="G250" t="s">
        <v>612</v>
      </c>
      <c r="H250" t="s">
        <v>617</v>
      </c>
    </row>
    <row r="251" spans="7:8" x14ac:dyDescent="0.25">
      <c r="G251" t="s">
        <v>619</v>
      </c>
      <c r="H251" t="s">
        <v>620</v>
      </c>
    </row>
    <row r="252" spans="7:8" x14ac:dyDescent="0.25">
      <c r="G252" t="s">
        <v>619</v>
      </c>
      <c r="H252" t="s">
        <v>622</v>
      </c>
    </row>
    <row r="253" spans="7:8" x14ac:dyDescent="0.25">
      <c r="G253" t="s">
        <v>619</v>
      </c>
      <c r="H253" t="s">
        <v>624</v>
      </c>
    </row>
    <row r="254" spans="7:8" x14ac:dyDescent="0.25">
      <c r="G254" t="s">
        <v>626</v>
      </c>
      <c r="H254" t="s">
        <v>627</v>
      </c>
    </row>
    <row r="255" spans="7:8" x14ac:dyDescent="0.25">
      <c r="G255" t="s">
        <v>626</v>
      </c>
      <c r="H255" t="s">
        <v>629</v>
      </c>
    </row>
    <row r="256" spans="7:8" x14ac:dyDescent="0.25">
      <c r="G256" t="s">
        <v>626</v>
      </c>
      <c r="H256" t="s">
        <v>631</v>
      </c>
    </row>
    <row r="257" spans="7:8" x14ac:dyDescent="0.25">
      <c r="G257" t="s">
        <v>626</v>
      </c>
      <c r="H257" t="s">
        <v>633</v>
      </c>
    </row>
    <row r="258" spans="7:8" x14ac:dyDescent="0.25">
      <c r="G258" t="s">
        <v>626</v>
      </c>
      <c r="H258" t="s">
        <v>635</v>
      </c>
    </row>
    <row r="259" spans="7:8" x14ac:dyDescent="0.25">
      <c r="G259" t="s">
        <v>637</v>
      </c>
      <c r="H259" t="s">
        <v>638</v>
      </c>
    </row>
    <row r="260" spans="7:8" x14ac:dyDescent="0.25">
      <c r="G260" t="s">
        <v>637</v>
      </c>
      <c r="H260" t="s">
        <v>640</v>
      </c>
    </row>
    <row r="261" spans="7:8" x14ac:dyDescent="0.25">
      <c r="G261" t="s">
        <v>637</v>
      </c>
      <c r="H261" t="s">
        <v>642</v>
      </c>
    </row>
    <row r="262" spans="7:8" x14ac:dyDescent="0.25">
      <c r="G262" t="s">
        <v>637</v>
      </c>
      <c r="H262" t="s">
        <v>644</v>
      </c>
    </row>
    <row r="263" spans="7:8" x14ac:dyDescent="0.25">
      <c r="G263" t="s">
        <v>637</v>
      </c>
      <c r="H263" t="s">
        <v>646</v>
      </c>
    </row>
    <row r="264" spans="7:8" x14ac:dyDescent="0.25">
      <c r="G264" t="s">
        <v>637</v>
      </c>
      <c r="H264" t="s">
        <v>648</v>
      </c>
    </row>
    <row r="265" spans="7:8" x14ac:dyDescent="0.25">
      <c r="G265" t="s">
        <v>651</v>
      </c>
      <c r="H265" t="s">
        <v>652</v>
      </c>
    </row>
    <row r="266" spans="7:8" x14ac:dyDescent="0.25">
      <c r="G266" t="s">
        <v>651</v>
      </c>
      <c r="H266" t="s">
        <v>654</v>
      </c>
    </row>
    <row r="267" spans="7:8" x14ac:dyDescent="0.25">
      <c r="G267" t="s">
        <v>656</v>
      </c>
      <c r="H267" t="s">
        <v>657</v>
      </c>
    </row>
    <row r="268" spans="7:8" x14ac:dyDescent="0.25">
      <c r="G268" t="s">
        <v>656</v>
      </c>
      <c r="H268" t="s">
        <v>659</v>
      </c>
    </row>
    <row r="269" spans="7:8" x14ac:dyDescent="0.25">
      <c r="G269" t="s">
        <v>656</v>
      </c>
      <c r="H269" t="s">
        <v>665</v>
      </c>
    </row>
    <row r="270" spans="7:8" x14ac:dyDescent="0.25">
      <c r="G270" t="s">
        <v>656</v>
      </c>
      <c r="H270" t="s">
        <v>667</v>
      </c>
    </row>
    <row r="271" spans="7:8" x14ac:dyDescent="0.25">
      <c r="G271" t="s">
        <v>656</v>
      </c>
      <c r="H271" t="s">
        <v>669</v>
      </c>
    </row>
    <row r="272" spans="7:8" x14ac:dyDescent="0.25">
      <c r="G272" t="s">
        <v>656</v>
      </c>
      <c r="H272" t="s">
        <v>671</v>
      </c>
    </row>
    <row r="273" spans="7:8" x14ac:dyDescent="0.25">
      <c r="G273" t="s">
        <v>656</v>
      </c>
      <c r="H273" t="s">
        <v>673</v>
      </c>
    </row>
    <row r="274" spans="7:8" x14ac:dyDescent="0.25">
      <c r="G274" t="s">
        <v>656</v>
      </c>
      <c r="H274" t="s">
        <v>675</v>
      </c>
    </row>
    <row r="275" spans="7:8" x14ac:dyDescent="0.25">
      <c r="G275" t="s">
        <v>713</v>
      </c>
      <c r="H275" t="s">
        <v>714</v>
      </c>
    </row>
    <row r="276" spans="7:8" x14ac:dyDescent="0.25">
      <c r="G276" t="s">
        <v>713</v>
      </c>
      <c r="H276" t="s">
        <v>716</v>
      </c>
    </row>
    <row r="277" spans="7:8" x14ac:dyDescent="0.25">
      <c r="G277" t="s">
        <v>713</v>
      </c>
      <c r="H277" t="s">
        <v>718</v>
      </c>
    </row>
    <row r="278" spans="7:8" x14ac:dyDescent="0.25">
      <c r="G278" t="s">
        <v>713</v>
      </c>
      <c r="H278" t="s">
        <v>720</v>
      </c>
    </row>
    <row r="279" spans="7:8" x14ac:dyDescent="0.25">
      <c r="G279" t="s">
        <v>713</v>
      </c>
      <c r="H279" t="s">
        <v>722</v>
      </c>
    </row>
    <row r="280" spans="7:8" x14ac:dyDescent="0.25">
      <c r="G280" t="s">
        <v>677</v>
      </c>
      <c r="H280" t="s">
        <v>678</v>
      </c>
    </row>
    <row r="281" spans="7:8" x14ac:dyDescent="0.25">
      <c r="G281" t="s">
        <v>677</v>
      </c>
      <c r="H281" t="s">
        <v>680</v>
      </c>
    </row>
    <row r="282" spans="7:8" x14ac:dyDescent="0.25">
      <c r="G282" t="s">
        <v>677</v>
      </c>
      <c r="H282" t="s">
        <v>682</v>
      </c>
    </row>
    <row r="283" spans="7:8" x14ac:dyDescent="0.25">
      <c r="G283" t="s">
        <v>684</v>
      </c>
      <c r="H283" t="s">
        <v>685</v>
      </c>
    </row>
    <row r="284" spans="7:8" x14ac:dyDescent="0.25">
      <c r="G284" t="s">
        <v>684</v>
      </c>
      <c r="H284" t="s">
        <v>687</v>
      </c>
    </row>
    <row r="285" spans="7:8" x14ac:dyDescent="0.25">
      <c r="G285" t="s">
        <v>684</v>
      </c>
      <c r="H285" t="s">
        <v>689</v>
      </c>
    </row>
    <row r="286" spans="7:8" x14ac:dyDescent="0.25">
      <c r="G286" t="s">
        <v>684</v>
      </c>
      <c r="H286" t="s">
        <v>691</v>
      </c>
    </row>
    <row r="287" spans="7:8" x14ac:dyDescent="0.25">
      <c r="G287" t="s">
        <v>684</v>
      </c>
      <c r="H287" t="s">
        <v>693</v>
      </c>
    </row>
    <row r="288" spans="7:8" x14ac:dyDescent="0.25">
      <c r="G288" t="s">
        <v>684</v>
      </c>
      <c r="H288" t="s">
        <v>711</v>
      </c>
    </row>
    <row r="289" spans="7:8" x14ac:dyDescent="0.25">
      <c r="G289" t="s">
        <v>695</v>
      </c>
      <c r="H289" t="s">
        <v>696</v>
      </c>
    </row>
    <row r="290" spans="7:8" x14ac:dyDescent="0.25">
      <c r="G290" t="s">
        <v>695</v>
      </c>
      <c r="H290" t="s">
        <v>698</v>
      </c>
    </row>
    <row r="291" spans="7:8" x14ac:dyDescent="0.25">
      <c r="G291" t="s">
        <v>701</v>
      </c>
      <c r="H291" t="s">
        <v>702</v>
      </c>
    </row>
    <row r="292" spans="7:8" x14ac:dyDescent="0.25">
      <c r="G292" t="s">
        <v>701</v>
      </c>
      <c r="H292" t="s">
        <v>704</v>
      </c>
    </row>
    <row r="293" spans="7:8" x14ac:dyDescent="0.25">
      <c r="G293" t="s">
        <v>701</v>
      </c>
      <c r="H293" t="s">
        <v>709</v>
      </c>
    </row>
    <row r="294" spans="7:8" x14ac:dyDescent="0.25">
      <c r="G294" t="s">
        <v>724</v>
      </c>
      <c r="H294" t="s">
        <v>725</v>
      </c>
    </row>
    <row r="295" spans="7:8" x14ac:dyDescent="0.25">
      <c r="G295" t="s">
        <v>724</v>
      </c>
      <c r="H295" t="s">
        <v>727</v>
      </c>
    </row>
    <row r="296" spans="7:8" x14ac:dyDescent="0.25">
      <c r="G296" t="s">
        <v>724</v>
      </c>
      <c r="H296" t="s">
        <v>729</v>
      </c>
    </row>
    <row r="297" spans="7:8" x14ac:dyDescent="0.25">
      <c r="G297" t="s">
        <v>724</v>
      </c>
      <c r="H297" t="s">
        <v>731</v>
      </c>
    </row>
    <row r="298" spans="7:8" x14ac:dyDescent="0.25">
      <c r="G298" t="s">
        <v>724</v>
      </c>
      <c r="H298" t="s">
        <v>733</v>
      </c>
    </row>
    <row r="299" spans="7:8" x14ac:dyDescent="0.25">
      <c r="G299" t="s">
        <v>724</v>
      </c>
      <c r="H299" t="s">
        <v>735</v>
      </c>
    </row>
    <row r="300" spans="7:8" x14ac:dyDescent="0.25">
      <c r="G300" t="s">
        <v>738</v>
      </c>
      <c r="H300" t="s">
        <v>739</v>
      </c>
    </row>
    <row r="301" spans="7:8" x14ac:dyDescent="0.25">
      <c r="G301" t="s">
        <v>738</v>
      </c>
      <c r="H301" t="s">
        <v>741</v>
      </c>
    </row>
    <row r="302" spans="7:8" x14ac:dyDescent="0.25">
      <c r="G302" t="s">
        <v>738</v>
      </c>
      <c r="H302" t="s">
        <v>743</v>
      </c>
    </row>
    <row r="303" spans="7:8" x14ac:dyDescent="0.25">
      <c r="G303" t="s">
        <v>738</v>
      </c>
      <c r="H303" t="s">
        <v>745</v>
      </c>
    </row>
    <row r="304" spans="7:8" x14ac:dyDescent="0.25">
      <c r="G304" t="s">
        <v>738</v>
      </c>
      <c r="H304" t="s">
        <v>747</v>
      </c>
    </row>
    <row r="305" spans="7:8" x14ac:dyDescent="0.25">
      <c r="G305" t="s">
        <v>738</v>
      </c>
      <c r="H305" t="s">
        <v>749</v>
      </c>
    </row>
    <row r="306" spans="7:8" x14ac:dyDescent="0.25">
      <c r="G306" t="s">
        <v>738</v>
      </c>
      <c r="H306" t="s">
        <v>751</v>
      </c>
    </row>
    <row r="307" spans="7:8" x14ac:dyDescent="0.25">
      <c r="G307" t="s">
        <v>738</v>
      </c>
      <c r="H307" t="s">
        <v>753</v>
      </c>
    </row>
    <row r="308" spans="7:8" x14ac:dyDescent="0.25">
      <c r="G308" t="s">
        <v>738</v>
      </c>
      <c r="H308" t="s">
        <v>755</v>
      </c>
    </row>
    <row r="309" spans="7:8" x14ac:dyDescent="0.25">
      <c r="G309" t="s">
        <v>738</v>
      </c>
      <c r="H309" t="s">
        <v>757</v>
      </c>
    </row>
    <row r="310" spans="7:8" x14ac:dyDescent="0.25">
      <c r="G310" t="s">
        <v>738</v>
      </c>
      <c r="H310" t="s">
        <v>759</v>
      </c>
    </row>
    <row r="311" spans="7:8" x14ac:dyDescent="0.25">
      <c r="G311" t="s">
        <v>761</v>
      </c>
      <c r="H311" t="s">
        <v>762</v>
      </c>
    </row>
    <row r="312" spans="7:8" x14ac:dyDescent="0.25">
      <c r="G312" t="s">
        <v>761</v>
      </c>
      <c r="H312" t="s">
        <v>764</v>
      </c>
    </row>
    <row r="313" spans="7:8" x14ac:dyDescent="0.25">
      <c r="G313" t="s">
        <v>761</v>
      </c>
      <c r="H313" t="s">
        <v>766</v>
      </c>
    </row>
    <row r="314" spans="7:8" x14ac:dyDescent="0.25">
      <c r="G314" t="s">
        <v>761</v>
      </c>
      <c r="H314" t="s">
        <v>768</v>
      </c>
    </row>
    <row r="315" spans="7:8" x14ac:dyDescent="0.25">
      <c r="G315" t="s">
        <v>761</v>
      </c>
      <c r="H315" t="s">
        <v>770</v>
      </c>
    </row>
    <row r="316" spans="7:8" x14ac:dyDescent="0.25">
      <c r="G316" t="s">
        <v>761</v>
      </c>
      <c r="H316" t="s">
        <v>772</v>
      </c>
    </row>
    <row r="317" spans="7:8" x14ac:dyDescent="0.25">
      <c r="G317" t="s">
        <v>761</v>
      </c>
      <c r="H317" t="s">
        <v>774</v>
      </c>
    </row>
    <row r="318" spans="7:8" x14ac:dyDescent="0.25">
      <c r="G318" t="s">
        <v>761</v>
      </c>
      <c r="H318" t="s">
        <v>776</v>
      </c>
    </row>
    <row r="319" spans="7:8" x14ac:dyDescent="0.25">
      <c r="G319" t="s">
        <v>761</v>
      </c>
      <c r="H319" t="s">
        <v>737</v>
      </c>
    </row>
    <row r="320" spans="7:8" x14ac:dyDescent="0.25">
      <c r="G320" t="s">
        <v>761</v>
      </c>
      <c r="H320" t="s">
        <v>779</v>
      </c>
    </row>
    <row r="321" spans="7:8" x14ac:dyDescent="0.25">
      <c r="G321" t="s">
        <v>761</v>
      </c>
      <c r="H321" t="s">
        <v>781</v>
      </c>
    </row>
    <row r="322" spans="7:8" x14ac:dyDescent="0.25">
      <c r="G322" t="s">
        <v>761</v>
      </c>
      <c r="H322" t="s">
        <v>783</v>
      </c>
    </row>
    <row r="323" spans="7:8" x14ac:dyDescent="0.25">
      <c r="G323" t="s">
        <v>761</v>
      </c>
      <c r="H323" t="s">
        <v>785</v>
      </c>
    </row>
    <row r="324" spans="7:8" x14ac:dyDescent="0.25">
      <c r="G324" t="s">
        <v>761</v>
      </c>
      <c r="H324" t="s">
        <v>787</v>
      </c>
    </row>
    <row r="325" spans="7:8" x14ac:dyDescent="0.25">
      <c r="G325" t="s">
        <v>761</v>
      </c>
      <c r="H325" t="s">
        <v>789</v>
      </c>
    </row>
    <row r="326" spans="7:8" x14ac:dyDescent="0.25">
      <c r="G326" t="s">
        <v>791</v>
      </c>
      <c r="H326" t="s">
        <v>791</v>
      </c>
    </row>
    <row r="327" spans="7:8" x14ac:dyDescent="0.25">
      <c r="G327" t="s">
        <v>793</v>
      </c>
      <c r="H327" t="s">
        <v>793</v>
      </c>
    </row>
    <row r="328" spans="7:8" x14ac:dyDescent="0.25">
      <c r="G328" t="s">
        <v>795</v>
      </c>
      <c r="H328" t="s">
        <v>795</v>
      </c>
    </row>
    <row r="329" spans="7:8" x14ac:dyDescent="0.25">
      <c r="G329" t="s">
        <v>797</v>
      </c>
      <c r="H329" t="s">
        <v>797</v>
      </c>
    </row>
    <row r="330" spans="7:8" x14ac:dyDescent="0.25">
      <c r="G330" t="s">
        <v>799</v>
      </c>
      <c r="H330" t="s">
        <v>799</v>
      </c>
    </row>
    <row r="331" spans="7:8" x14ac:dyDescent="0.25">
      <c r="G331" t="s">
        <v>801</v>
      </c>
      <c r="H331" t="s">
        <v>802</v>
      </c>
    </row>
    <row r="332" spans="7:8" x14ac:dyDescent="0.25">
      <c r="G332" t="s">
        <v>804</v>
      </c>
      <c r="H332" t="s">
        <v>805</v>
      </c>
    </row>
    <row r="333" spans="7:8" x14ac:dyDescent="0.25">
      <c r="G333" t="s">
        <v>807</v>
      </c>
      <c r="H333" t="s">
        <v>807</v>
      </c>
    </row>
    <row r="334" spans="7:8" x14ac:dyDescent="0.25">
      <c r="G334" t="s">
        <v>809</v>
      </c>
      <c r="H334" t="s">
        <v>809</v>
      </c>
    </row>
    <row r="335" spans="7:8" x14ac:dyDescent="0.25">
      <c r="G335" t="s">
        <v>811</v>
      </c>
      <c r="H335" t="s">
        <v>811</v>
      </c>
    </row>
    <row r="336" spans="7:8" x14ac:dyDescent="0.25">
      <c r="G336" t="s">
        <v>813</v>
      </c>
      <c r="H336" t="s">
        <v>814</v>
      </c>
    </row>
    <row r="337" spans="7:8" x14ac:dyDescent="0.25">
      <c r="G337" t="s">
        <v>813</v>
      </c>
      <c r="H337" t="s">
        <v>816</v>
      </c>
    </row>
    <row r="338" spans="7:8" x14ac:dyDescent="0.25">
      <c r="G338" t="s">
        <v>818</v>
      </c>
      <c r="H338" t="s">
        <v>818</v>
      </c>
    </row>
    <row r="339" spans="7:8" x14ac:dyDescent="0.25">
      <c r="G339" t="s">
        <v>4</v>
      </c>
      <c r="H339" t="s">
        <v>4</v>
      </c>
    </row>
    <row r="340" spans="7:8" x14ac:dyDescent="0.25">
      <c r="G340" t="s">
        <v>831</v>
      </c>
      <c r="H340" t="s">
        <v>832</v>
      </c>
    </row>
    <row r="341" spans="7:8" x14ac:dyDescent="0.25">
      <c r="G341" t="s">
        <v>831</v>
      </c>
      <c r="H341" t="s">
        <v>834</v>
      </c>
    </row>
    <row r="342" spans="7:8" x14ac:dyDescent="0.25">
      <c r="G342" t="s">
        <v>821</v>
      </c>
      <c r="H342" t="s">
        <v>821</v>
      </c>
    </row>
    <row r="343" spans="7:8" x14ac:dyDescent="0.25">
      <c r="G343" t="s">
        <v>823</v>
      </c>
      <c r="H343" t="s">
        <v>823</v>
      </c>
    </row>
    <row r="344" spans="7:8" x14ac:dyDescent="0.25">
      <c r="G344" t="s">
        <v>825</v>
      </c>
      <c r="H344" t="s">
        <v>825</v>
      </c>
    </row>
    <row r="345" spans="7:8" x14ac:dyDescent="0.25">
      <c r="G345" t="s">
        <v>827</v>
      </c>
      <c r="H345" t="s">
        <v>827</v>
      </c>
    </row>
    <row r="346" spans="7:8" x14ac:dyDescent="0.25">
      <c r="G346" t="s">
        <v>829</v>
      </c>
      <c r="H346" t="s">
        <v>829</v>
      </c>
    </row>
    <row r="347" spans="7:8" x14ac:dyDescent="0.25">
      <c r="G347" t="s">
        <v>837</v>
      </c>
      <c r="H347" t="s">
        <v>838</v>
      </c>
    </row>
    <row r="348" spans="7:8" x14ac:dyDescent="0.25">
      <c r="G348" t="s">
        <v>837</v>
      </c>
      <c r="H348" t="s">
        <v>840</v>
      </c>
    </row>
    <row r="349" spans="7:8" x14ac:dyDescent="0.25">
      <c r="G349" t="s">
        <v>837</v>
      </c>
      <c r="H349" t="s">
        <v>842</v>
      </c>
    </row>
    <row r="350" spans="7:8" x14ac:dyDescent="0.25">
      <c r="G350" t="s">
        <v>837</v>
      </c>
      <c r="H350" t="s">
        <v>846</v>
      </c>
    </row>
    <row r="351" spans="7:8" x14ac:dyDescent="0.25">
      <c r="G351" t="s">
        <v>849</v>
      </c>
      <c r="H351" t="s">
        <v>850</v>
      </c>
    </row>
    <row r="352" spans="7:8" x14ac:dyDescent="0.25">
      <c r="G352" t="s">
        <v>849</v>
      </c>
      <c r="H352" t="s">
        <v>852</v>
      </c>
    </row>
    <row r="353" spans="7:8" x14ac:dyDescent="0.25">
      <c r="G353" t="s">
        <v>854</v>
      </c>
      <c r="H353" t="s">
        <v>854</v>
      </c>
    </row>
    <row r="354" spans="7:8" x14ac:dyDescent="0.25">
      <c r="G354" t="s">
        <v>856</v>
      </c>
      <c r="H354" t="s">
        <v>857</v>
      </c>
    </row>
    <row r="355" spans="7:8" x14ac:dyDescent="0.25">
      <c r="G355" t="s">
        <v>856</v>
      </c>
      <c r="H355" t="s">
        <v>859</v>
      </c>
    </row>
    <row r="356" spans="7:8" x14ac:dyDescent="0.25">
      <c r="G356" t="s">
        <v>856</v>
      </c>
      <c r="H356" t="s">
        <v>861</v>
      </c>
    </row>
    <row r="357" spans="7:8" x14ac:dyDescent="0.25">
      <c r="G357" t="s">
        <v>856</v>
      </c>
      <c r="H357" t="s">
        <v>863</v>
      </c>
    </row>
    <row r="358" spans="7:8" x14ac:dyDescent="0.25">
      <c r="G358" t="s">
        <v>866</v>
      </c>
      <c r="H358" t="s">
        <v>866</v>
      </c>
    </row>
    <row r="359" spans="7:8" x14ac:dyDescent="0.25">
      <c r="G359" t="s">
        <v>868</v>
      </c>
      <c r="H359" t="s">
        <v>868</v>
      </c>
    </row>
    <row r="360" spans="7:8" x14ac:dyDescent="0.25">
      <c r="G360" t="s">
        <v>870</v>
      </c>
      <c r="H360" t="s">
        <v>870</v>
      </c>
    </row>
    <row r="361" spans="7:8" x14ac:dyDescent="0.25">
      <c r="G361" t="s">
        <v>872</v>
      </c>
      <c r="H361" t="s">
        <v>873</v>
      </c>
    </row>
    <row r="362" spans="7:8" x14ac:dyDescent="0.25">
      <c r="G362" t="s">
        <v>872</v>
      </c>
      <c r="H362" t="s">
        <v>875</v>
      </c>
    </row>
    <row r="363" spans="7:8" x14ac:dyDescent="0.25">
      <c r="G363" t="s">
        <v>877</v>
      </c>
      <c r="H363" t="s">
        <v>878</v>
      </c>
    </row>
    <row r="364" spans="7:8" x14ac:dyDescent="0.25">
      <c r="G364" t="s">
        <v>877</v>
      </c>
      <c r="H364" t="s">
        <v>880</v>
      </c>
    </row>
    <row r="365" spans="7:8" x14ac:dyDescent="0.25">
      <c r="G365" t="s">
        <v>882</v>
      </c>
      <c r="H365" t="s">
        <v>882</v>
      </c>
    </row>
    <row r="366" spans="7:8" x14ac:dyDescent="0.25">
      <c r="G366" t="s">
        <v>884</v>
      </c>
      <c r="H366" t="s">
        <v>884</v>
      </c>
    </row>
    <row r="367" spans="7:8" x14ac:dyDescent="0.25">
      <c r="G367" t="s">
        <v>887</v>
      </c>
      <c r="H367" t="s">
        <v>888</v>
      </c>
    </row>
    <row r="368" spans="7:8" x14ac:dyDescent="0.25">
      <c r="G368" t="s">
        <v>887</v>
      </c>
      <c r="H368" t="s">
        <v>890</v>
      </c>
    </row>
    <row r="369" spans="7:8" x14ac:dyDescent="0.25">
      <c r="G369" t="s">
        <v>887</v>
      </c>
      <c r="H369" t="s">
        <v>892</v>
      </c>
    </row>
    <row r="370" spans="7:8" x14ac:dyDescent="0.25">
      <c r="G370" t="s">
        <v>887</v>
      </c>
      <c r="H370" t="s">
        <v>894</v>
      </c>
    </row>
    <row r="371" spans="7:8" x14ac:dyDescent="0.25">
      <c r="G371" t="s">
        <v>887</v>
      </c>
      <c r="H371" t="s">
        <v>896</v>
      </c>
    </row>
    <row r="372" spans="7:8" x14ac:dyDescent="0.25">
      <c r="G372" t="s">
        <v>887</v>
      </c>
      <c r="H372" t="s">
        <v>898</v>
      </c>
    </row>
    <row r="373" spans="7:8" x14ac:dyDescent="0.25">
      <c r="G373" t="s">
        <v>887</v>
      </c>
      <c r="H373" t="s">
        <v>900</v>
      </c>
    </row>
    <row r="374" spans="7:8" x14ac:dyDescent="0.25">
      <c r="G374" t="s">
        <v>887</v>
      </c>
      <c r="H374" t="s">
        <v>902</v>
      </c>
    </row>
    <row r="375" spans="7:8" x14ac:dyDescent="0.25">
      <c r="G375" t="s">
        <v>887</v>
      </c>
      <c r="H375" t="s">
        <v>904</v>
      </c>
    </row>
    <row r="376" spans="7:8" x14ac:dyDescent="0.25">
      <c r="G376" t="s">
        <v>887</v>
      </c>
      <c r="H376" t="s">
        <v>906</v>
      </c>
    </row>
    <row r="377" spans="7:8" x14ac:dyDescent="0.25">
      <c r="G377" t="s">
        <v>887</v>
      </c>
      <c r="H377" t="s">
        <v>908</v>
      </c>
    </row>
    <row r="378" spans="7:8" x14ac:dyDescent="0.25">
      <c r="G378" t="s">
        <v>887</v>
      </c>
      <c r="H378" t="s">
        <v>910</v>
      </c>
    </row>
    <row r="379" spans="7:8" x14ac:dyDescent="0.25">
      <c r="G379" t="s">
        <v>887</v>
      </c>
      <c r="H379" t="s">
        <v>912</v>
      </c>
    </row>
    <row r="380" spans="7:8" x14ac:dyDescent="0.25">
      <c r="G380" t="s">
        <v>887</v>
      </c>
      <c r="H380" t="s">
        <v>914</v>
      </c>
    </row>
    <row r="381" spans="7:8" x14ac:dyDescent="0.25">
      <c r="G381" t="s">
        <v>916</v>
      </c>
      <c r="H381" t="s">
        <v>917</v>
      </c>
    </row>
    <row r="382" spans="7:8" x14ac:dyDescent="0.25">
      <c r="G382" t="s">
        <v>916</v>
      </c>
      <c r="H382" t="s">
        <v>919</v>
      </c>
    </row>
    <row r="383" spans="7:8" x14ac:dyDescent="0.25">
      <c r="G383" t="s">
        <v>916</v>
      </c>
      <c r="H383" t="s">
        <v>921</v>
      </c>
    </row>
    <row r="384" spans="7:8" x14ac:dyDescent="0.25">
      <c r="G384" t="s">
        <v>916</v>
      </c>
      <c r="H384" t="s">
        <v>923</v>
      </c>
    </row>
    <row r="385" spans="7:8" x14ac:dyDescent="0.25">
      <c r="G385" t="s">
        <v>916</v>
      </c>
      <c r="H385" t="s">
        <v>925</v>
      </c>
    </row>
    <row r="386" spans="7:8" x14ac:dyDescent="0.25">
      <c r="G386" t="s">
        <v>916</v>
      </c>
      <c r="H386" t="s">
        <v>927</v>
      </c>
    </row>
    <row r="387" spans="7:8" x14ac:dyDescent="0.25">
      <c r="G387" t="s">
        <v>929</v>
      </c>
      <c r="H387" t="s">
        <v>930</v>
      </c>
    </row>
    <row r="388" spans="7:8" x14ac:dyDescent="0.25">
      <c r="G388" t="s">
        <v>929</v>
      </c>
      <c r="H388" t="s">
        <v>932</v>
      </c>
    </row>
    <row r="389" spans="7:8" x14ac:dyDescent="0.25">
      <c r="G389" t="s">
        <v>929</v>
      </c>
      <c r="H389" t="s">
        <v>934</v>
      </c>
    </row>
    <row r="390" spans="7:8" x14ac:dyDescent="0.25">
      <c r="G390" t="s">
        <v>936</v>
      </c>
      <c r="H390" t="s">
        <v>937</v>
      </c>
    </row>
    <row r="391" spans="7:8" x14ac:dyDescent="0.25">
      <c r="G391" t="s">
        <v>936</v>
      </c>
      <c r="H391" t="s">
        <v>939</v>
      </c>
    </row>
    <row r="392" spans="7:8" x14ac:dyDescent="0.25">
      <c r="G392" t="s">
        <v>936</v>
      </c>
      <c r="H392" t="s">
        <v>941</v>
      </c>
    </row>
    <row r="393" spans="7:8" x14ac:dyDescent="0.25">
      <c r="G393" t="s">
        <v>936</v>
      </c>
      <c r="H393" t="s">
        <v>943</v>
      </c>
    </row>
    <row r="394" spans="7:8" x14ac:dyDescent="0.25">
      <c r="G394" t="s">
        <v>936</v>
      </c>
      <c r="H394" t="s">
        <v>945</v>
      </c>
    </row>
    <row r="395" spans="7:8" x14ac:dyDescent="0.25">
      <c r="G395" t="s">
        <v>936</v>
      </c>
      <c r="H395" t="s">
        <v>947</v>
      </c>
    </row>
    <row r="396" spans="7:8" x14ac:dyDescent="0.25">
      <c r="G396" t="s">
        <v>936</v>
      </c>
      <c r="H396" t="s">
        <v>949</v>
      </c>
    </row>
    <row r="397" spans="7:8" x14ac:dyDescent="0.25">
      <c r="G397" t="s">
        <v>936</v>
      </c>
      <c r="H397" t="s">
        <v>951</v>
      </c>
    </row>
    <row r="398" spans="7:8" x14ac:dyDescent="0.25">
      <c r="G398" t="s">
        <v>936</v>
      </c>
      <c r="H398" t="s">
        <v>953</v>
      </c>
    </row>
    <row r="399" spans="7:8" x14ac:dyDescent="0.25">
      <c r="G399" t="s">
        <v>936</v>
      </c>
      <c r="H399" t="s">
        <v>955</v>
      </c>
    </row>
    <row r="400" spans="7:8" x14ac:dyDescent="0.25">
      <c r="G400" t="s">
        <v>936</v>
      </c>
      <c r="H400" t="s">
        <v>957</v>
      </c>
    </row>
    <row r="401" spans="7:8" x14ac:dyDescent="0.25">
      <c r="G401" t="s">
        <v>936</v>
      </c>
      <c r="H401" t="s">
        <v>959</v>
      </c>
    </row>
    <row r="402" spans="7:8" x14ac:dyDescent="0.25">
      <c r="G402" t="s">
        <v>936</v>
      </c>
      <c r="H402" t="s">
        <v>961</v>
      </c>
    </row>
    <row r="403" spans="7:8" x14ac:dyDescent="0.25">
      <c r="G403" t="s">
        <v>936</v>
      </c>
      <c r="H403" t="s">
        <v>963</v>
      </c>
    </row>
    <row r="404" spans="7:8" x14ac:dyDescent="0.25">
      <c r="G404" t="s">
        <v>936</v>
      </c>
      <c r="H404" t="s">
        <v>965</v>
      </c>
    </row>
    <row r="405" spans="7:8" x14ac:dyDescent="0.25">
      <c r="G405" t="s">
        <v>936</v>
      </c>
      <c r="H405" t="s">
        <v>967</v>
      </c>
    </row>
    <row r="406" spans="7:8" x14ac:dyDescent="0.25">
      <c r="G406" t="s">
        <v>970</v>
      </c>
      <c r="H406" t="s">
        <v>970</v>
      </c>
    </row>
    <row r="407" spans="7:8" x14ac:dyDescent="0.25">
      <c r="G407" t="s">
        <v>972</v>
      </c>
      <c r="H407" t="s">
        <v>973</v>
      </c>
    </row>
    <row r="408" spans="7:8" x14ac:dyDescent="0.25">
      <c r="G408" t="s">
        <v>972</v>
      </c>
      <c r="H408" t="s">
        <v>975</v>
      </c>
    </row>
    <row r="409" spans="7:8" x14ac:dyDescent="0.25">
      <c r="G409" t="s">
        <v>972</v>
      </c>
      <c r="H409" t="s">
        <v>977</v>
      </c>
    </row>
    <row r="410" spans="7:8" x14ac:dyDescent="0.25">
      <c r="G410" t="s">
        <v>972</v>
      </c>
      <c r="H410" t="s">
        <v>979</v>
      </c>
    </row>
    <row r="411" spans="7:8" x14ac:dyDescent="0.25">
      <c r="G411" t="s">
        <v>972</v>
      </c>
      <c r="H411" t="s">
        <v>981</v>
      </c>
    </row>
    <row r="412" spans="7:8" x14ac:dyDescent="0.25">
      <c r="G412" t="s">
        <v>972</v>
      </c>
      <c r="H412" t="s">
        <v>983</v>
      </c>
    </row>
    <row r="413" spans="7:8" x14ac:dyDescent="0.25">
      <c r="G413" t="s">
        <v>972</v>
      </c>
      <c r="H413" t="s">
        <v>985</v>
      </c>
    </row>
    <row r="414" spans="7:8" x14ac:dyDescent="0.25">
      <c r="G414" t="s">
        <v>987</v>
      </c>
      <c r="H414" t="s">
        <v>988</v>
      </c>
    </row>
    <row r="415" spans="7:8" x14ac:dyDescent="0.25">
      <c r="G415" t="s">
        <v>987</v>
      </c>
      <c r="H415" t="s">
        <v>999</v>
      </c>
    </row>
    <row r="416" spans="7:8" x14ac:dyDescent="0.25">
      <c r="G416" t="s">
        <v>990</v>
      </c>
      <c r="H416" t="s">
        <v>991</v>
      </c>
    </row>
    <row r="417" spans="7:8" x14ac:dyDescent="0.25">
      <c r="G417" t="s">
        <v>990</v>
      </c>
      <c r="H417" t="s">
        <v>993</v>
      </c>
    </row>
    <row r="418" spans="7:8" x14ac:dyDescent="0.25">
      <c r="G418" t="s">
        <v>990</v>
      </c>
      <c r="H418" t="s">
        <v>995</v>
      </c>
    </row>
    <row r="419" spans="7:8" x14ac:dyDescent="0.25">
      <c r="G419" t="s">
        <v>990</v>
      </c>
      <c r="H419" t="s">
        <v>997</v>
      </c>
    </row>
    <row r="420" spans="7:8" x14ac:dyDescent="0.25">
      <c r="G420" t="s">
        <v>1001</v>
      </c>
      <c r="H420" t="s">
        <v>1001</v>
      </c>
    </row>
    <row r="421" spans="7:8" x14ac:dyDescent="0.25">
      <c r="G421" t="s">
        <v>1003</v>
      </c>
      <c r="H421" t="s">
        <v>1004</v>
      </c>
    </row>
    <row r="422" spans="7:8" x14ac:dyDescent="0.25">
      <c r="G422" t="s">
        <v>1003</v>
      </c>
      <c r="H422" t="s">
        <v>1006</v>
      </c>
    </row>
    <row r="423" spans="7:8" x14ac:dyDescent="0.25">
      <c r="G423" t="s">
        <v>1003</v>
      </c>
      <c r="H423" t="s">
        <v>1008</v>
      </c>
    </row>
    <row r="424" spans="7:8" x14ac:dyDescent="0.25">
      <c r="G424" t="s">
        <v>1003</v>
      </c>
      <c r="H424" t="s">
        <v>1010</v>
      </c>
    </row>
    <row r="425" spans="7:8" x14ac:dyDescent="0.25">
      <c r="G425" t="s">
        <v>1003</v>
      </c>
      <c r="H425" t="s">
        <v>1012</v>
      </c>
    </row>
    <row r="426" spans="7:8" x14ac:dyDescent="0.25">
      <c r="G426" t="s">
        <v>1003</v>
      </c>
      <c r="H426" t="s">
        <v>1014</v>
      </c>
    </row>
    <row r="427" spans="7:8" x14ac:dyDescent="0.25">
      <c r="G427" t="s">
        <v>1003</v>
      </c>
      <c r="H427" t="s">
        <v>1016</v>
      </c>
    </row>
    <row r="428" spans="7:8" x14ac:dyDescent="0.25">
      <c r="G428" t="s">
        <v>1003</v>
      </c>
      <c r="H428" t="s">
        <v>1018</v>
      </c>
    </row>
    <row r="429" spans="7:8" x14ac:dyDescent="0.25">
      <c r="G429" t="s">
        <v>1021</v>
      </c>
      <c r="H429" t="s">
        <v>1022</v>
      </c>
    </row>
    <row r="430" spans="7:8" x14ac:dyDescent="0.25">
      <c r="G430" t="s">
        <v>1021</v>
      </c>
      <c r="H430" t="s">
        <v>1024</v>
      </c>
    </row>
    <row r="431" spans="7:8" x14ac:dyDescent="0.25">
      <c r="G431" t="s">
        <v>1021</v>
      </c>
      <c r="H431" t="s">
        <v>1026</v>
      </c>
    </row>
    <row r="432" spans="7:8" x14ac:dyDescent="0.25">
      <c r="G432" t="s">
        <v>1028</v>
      </c>
      <c r="H432" t="s">
        <v>1029</v>
      </c>
    </row>
    <row r="433" spans="7:8" x14ac:dyDescent="0.25">
      <c r="G433" t="s">
        <v>1028</v>
      </c>
      <c r="H433" t="s">
        <v>1031</v>
      </c>
    </row>
    <row r="434" spans="7:8" x14ac:dyDescent="0.25">
      <c r="G434" t="s">
        <v>1033</v>
      </c>
      <c r="H434" t="s">
        <v>1034</v>
      </c>
    </row>
    <row r="435" spans="7:8" x14ac:dyDescent="0.25">
      <c r="G435" t="s">
        <v>1036</v>
      </c>
      <c r="H435" t="s">
        <v>1037</v>
      </c>
    </row>
    <row r="436" spans="7:8" x14ac:dyDescent="0.25">
      <c r="G436" t="s">
        <v>1036</v>
      </c>
      <c r="H436" t="s">
        <v>1039</v>
      </c>
    </row>
    <row r="437" spans="7:8" x14ac:dyDescent="0.25">
      <c r="G437" t="s">
        <v>1036</v>
      </c>
      <c r="H437" t="s">
        <v>1041</v>
      </c>
    </row>
    <row r="438" spans="7:8" x14ac:dyDescent="0.25">
      <c r="G438" t="s">
        <v>1036</v>
      </c>
      <c r="H438" t="s">
        <v>1043</v>
      </c>
    </row>
    <row r="439" spans="7:8" x14ac:dyDescent="0.25">
      <c r="G439" t="s">
        <v>1045</v>
      </c>
      <c r="H439" t="s">
        <v>1045</v>
      </c>
    </row>
    <row r="440" spans="7:8" x14ac:dyDescent="0.25">
      <c r="G440" t="s">
        <v>1047</v>
      </c>
      <c r="H440" t="s">
        <v>1048</v>
      </c>
    </row>
    <row r="441" spans="7:8" x14ac:dyDescent="0.25">
      <c r="G441" t="s">
        <v>1047</v>
      </c>
      <c r="H441" t="s">
        <v>1050</v>
      </c>
    </row>
    <row r="442" spans="7:8" x14ac:dyDescent="0.25">
      <c r="G442" t="s">
        <v>1047</v>
      </c>
      <c r="H442" t="s">
        <v>1052</v>
      </c>
    </row>
    <row r="443" spans="7:8" x14ac:dyDescent="0.25">
      <c r="G443" t="s">
        <v>1047</v>
      </c>
      <c r="H443" t="s">
        <v>1054</v>
      </c>
    </row>
    <row r="444" spans="7:8" x14ac:dyDescent="0.25">
      <c r="G444" t="s">
        <v>1047</v>
      </c>
      <c r="H444" t="s">
        <v>1056</v>
      </c>
    </row>
    <row r="445" spans="7:8" x14ac:dyDescent="0.25">
      <c r="G445" t="s">
        <v>1047</v>
      </c>
      <c r="H445" t="s">
        <v>1058</v>
      </c>
    </row>
    <row r="446" spans="7:8" x14ac:dyDescent="0.25">
      <c r="G446" t="s">
        <v>1060</v>
      </c>
      <c r="H446" t="s">
        <v>1060</v>
      </c>
    </row>
    <row r="447" spans="7:8" x14ac:dyDescent="0.25">
      <c r="G447" t="s">
        <v>1062</v>
      </c>
      <c r="H447" t="s">
        <v>1063</v>
      </c>
    </row>
    <row r="448" spans="7:8" x14ac:dyDescent="0.25">
      <c r="G448" t="s">
        <v>1062</v>
      </c>
      <c r="H448" t="s">
        <v>1065</v>
      </c>
    </row>
    <row r="449" spans="7:8" x14ac:dyDescent="0.25">
      <c r="G449" t="s">
        <v>1067</v>
      </c>
      <c r="H449" t="s">
        <v>1067</v>
      </c>
    </row>
    <row r="450" spans="7:8" x14ac:dyDescent="0.25">
      <c r="G450" t="s">
        <v>1069</v>
      </c>
      <c r="H450" t="s">
        <v>1070</v>
      </c>
    </row>
    <row r="451" spans="7:8" x14ac:dyDescent="0.25">
      <c r="G451" t="s">
        <v>1069</v>
      </c>
      <c r="H451" t="s">
        <v>1072</v>
      </c>
    </row>
    <row r="452" spans="7:8" x14ac:dyDescent="0.25">
      <c r="G452" t="s">
        <v>1069</v>
      </c>
      <c r="H452" t="s">
        <v>1074</v>
      </c>
    </row>
    <row r="453" spans="7:8" x14ac:dyDescent="0.25">
      <c r="G453" t="s">
        <v>1076</v>
      </c>
      <c r="H453" t="s">
        <v>1076</v>
      </c>
    </row>
    <row r="454" spans="7:8" x14ac:dyDescent="0.25">
      <c r="G454" t="s">
        <v>1078</v>
      </c>
      <c r="H454" t="s">
        <v>1078</v>
      </c>
    </row>
    <row r="455" spans="7:8" x14ac:dyDescent="0.25">
      <c r="G455" t="s">
        <v>1080</v>
      </c>
      <c r="H455" t="s">
        <v>1081</v>
      </c>
    </row>
    <row r="456" spans="7:8" x14ac:dyDescent="0.25">
      <c r="G456" t="s">
        <v>1080</v>
      </c>
      <c r="H456" t="s">
        <v>1083</v>
      </c>
    </row>
    <row r="457" spans="7:8" x14ac:dyDescent="0.25">
      <c r="G457" t="s">
        <v>662</v>
      </c>
      <c r="H457" t="s">
        <v>1090</v>
      </c>
    </row>
    <row r="458" spans="7:8" x14ac:dyDescent="0.25">
      <c r="G458" t="s">
        <v>662</v>
      </c>
      <c r="H458" t="s">
        <v>1092</v>
      </c>
    </row>
    <row r="459" spans="7:8" x14ac:dyDescent="0.25">
      <c r="G459" t="s">
        <v>662</v>
      </c>
      <c r="H459" t="s">
        <v>1094</v>
      </c>
    </row>
    <row r="460" spans="7:8" x14ac:dyDescent="0.25">
      <c r="G460" t="s">
        <v>662</v>
      </c>
      <c r="H460" t="s">
        <v>1096</v>
      </c>
    </row>
    <row r="461" spans="7:8" x14ac:dyDescent="0.25">
      <c r="G461" t="s">
        <v>1085</v>
      </c>
      <c r="H461" t="s">
        <v>1085</v>
      </c>
    </row>
    <row r="462" spans="7:8" x14ac:dyDescent="0.25">
      <c r="G462" t="s">
        <v>1098</v>
      </c>
      <c r="H462" t="s">
        <v>1098</v>
      </c>
    </row>
    <row r="463" spans="7:8" x14ac:dyDescent="0.25">
      <c r="G463" t="s">
        <v>1100</v>
      </c>
      <c r="H463" t="s">
        <v>1100</v>
      </c>
    </row>
    <row r="464" spans="7:8" x14ac:dyDescent="0.25">
      <c r="G464" t="s">
        <v>1087</v>
      </c>
      <c r="H464" t="s">
        <v>1088</v>
      </c>
    </row>
    <row r="465" spans="7:8" x14ac:dyDescent="0.25">
      <c r="G465" t="s">
        <v>706</v>
      </c>
      <c r="H465" t="s">
        <v>1102</v>
      </c>
    </row>
    <row r="466" spans="7:8" x14ac:dyDescent="0.25">
      <c r="G466" t="s">
        <v>706</v>
      </c>
      <c r="H466" t="s">
        <v>1104</v>
      </c>
    </row>
    <row r="467" spans="7:8" x14ac:dyDescent="0.25">
      <c r="G467" t="s">
        <v>837</v>
      </c>
      <c r="H467" t="s">
        <v>837</v>
      </c>
    </row>
    <row r="468" spans="7:8" x14ac:dyDescent="0.25">
      <c r="G468" t="s">
        <v>662</v>
      </c>
      <c r="H468" t="s">
        <v>1130</v>
      </c>
    </row>
    <row r="469" spans="7:8" x14ac:dyDescent="0.25">
      <c r="G469" t="s">
        <v>706</v>
      </c>
      <c r="H469" t="s">
        <v>1131</v>
      </c>
    </row>
  </sheetData>
  <sheetProtection algorithmName="SHA-512" hashValue="xAMq/CphRGM9qb+P91//vifnd1kBdSR/rwbcvBLEr3HjIqPMVSO3MRqB9Apfemv5btxjHYl6eSUS4gEW0iQV5Q==" saltValue="3yLqCvVoa7L/zCT4wiajnQ==" spinCount="100000" sheet="1" objects="1" scenarios="1"/>
  <autoFilter ref="A1:B20" xr:uid="{87AE9249-6622-42BF-9821-0B2C8E3FCFA5}">
    <sortState xmlns:xlrd2="http://schemas.microsoft.com/office/spreadsheetml/2017/richdata2" ref="A2:B132">
      <sortCondition ref="A1:A20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BF Document" ma:contentTypeID="0x0101005638FF3708980C46BDFB3E57E1F0B19801006FF8774396A5DD409409B8F936C2D41A" ma:contentTypeVersion="101" ma:contentTypeDescription="" ma:contentTypeScope="" ma:versionID="da49fe808248353075d9593cbc98df7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4f15b030d40ffca33e4aeb8eb001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7ead7a6-84b1-4173-ae92-3aadd00dabd6" ContentTypeId="0x0101005638FF3708980C46BDFB3E57E1F0B198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F1F3E2-6EB3-4716-8494-C14775B17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D15DC50-2B2E-4C16-AE6A-8418F4AD222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ADA4174-6110-45AA-AB5D-1AA3CC53821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81D4943-8992-4400-9F45-7C82D8350EDB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23</vt:i4>
      </vt:variant>
    </vt:vector>
  </HeadingPairs>
  <TitlesOfParts>
    <vt:vector size="28" baseType="lpstr">
      <vt:lpstr>Parish Form</vt:lpstr>
      <vt:lpstr>Count Form</vt:lpstr>
      <vt:lpstr>Submission Values</vt:lpstr>
      <vt:lpstr>Lookup</vt:lpstr>
      <vt:lpstr>Benefice</vt:lpstr>
      <vt:lpstr>ALD</vt:lpstr>
      <vt:lpstr>BLA</vt:lpstr>
      <vt:lpstr>BRA</vt:lpstr>
      <vt:lpstr>CAL</vt:lpstr>
      <vt:lpstr>CHA</vt:lpstr>
      <vt:lpstr>Deanery</vt:lpstr>
      <vt:lpstr>DEV</vt:lpstr>
      <vt:lpstr>DOR</vt:lpstr>
      <vt:lpstr>HEY</vt:lpstr>
      <vt:lpstr>LYM</vt:lpstr>
      <vt:lpstr>MAR</vt:lpstr>
      <vt:lpstr>MIL</vt:lpstr>
      <vt:lpstr>PEW</vt:lpstr>
      <vt:lpstr>POO</vt:lpstr>
      <vt:lpstr>'Count Form'!Print_Area</vt:lpstr>
      <vt:lpstr>'Parish Form'!Print_Area</vt:lpstr>
      <vt:lpstr>'Parish Form'!Print_Titles</vt:lpstr>
      <vt:lpstr>PUR</vt:lpstr>
      <vt:lpstr>SAL</vt:lpstr>
      <vt:lpstr>SHE</vt:lpstr>
      <vt:lpstr>STO</vt:lpstr>
      <vt:lpstr>WEY</vt:lpstr>
      <vt:lpstr>WIM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 Reynolds</dc:creator>
  <cp:keywords/>
  <dc:description/>
  <cp:lastModifiedBy>Pete Reynolds</cp:lastModifiedBy>
  <cp:revision/>
  <cp:lastPrinted>2022-04-06T12:29:04Z</cp:lastPrinted>
  <dcterms:created xsi:type="dcterms:W3CDTF">2022-03-29T10:10:27Z</dcterms:created>
  <dcterms:modified xsi:type="dcterms:W3CDTF">2022-04-06T13:53:47Z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0x0101005638FF3708980C46BDFB3E57E1F0B19801006FF8774396A5DD409409B8F936C2D41A</vt:lpwstr>
  </property>
  <property fmtid="{D5CDD505-2E9C-101B-9397-08002B2CF9AE}" pid="3" name="Jet Reports Function Literals">
    <vt:lpwstr>,	;	,	{	}	[@[{0}]]	1033	2057</vt:lpwstr>
  </property>
</Properties>
</file>